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nares\Downloads\"/>
    </mc:Choice>
  </mc:AlternateContent>
  <xr:revisionPtr revIDLastSave="0" documentId="13_ncr:1_{B586C8BF-2060-48C5-9F22-47FBA583818D}" xr6:coauthVersionLast="47" xr6:coauthVersionMax="47" xr10:uidLastSave="{00000000-0000-0000-0000-000000000000}"/>
  <bookViews>
    <workbookView xWindow="28680" yWindow="2925" windowWidth="19440" windowHeight="1032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A49" i="1" l="1" a="1"/>
  <c r="A49" i="1" s="1"/>
  <c r="C49" i="1" a="1"/>
  <c r="C49" i="1" s="1"/>
  <c r="I53" i="1"/>
  <c r="A25" i="1"/>
  <c r="J66" i="1" l="1"/>
  <c r="C25" i="1"/>
  <c r="J67" i="1" s="1"/>
  <c r="I30" i="1"/>
  <c r="I29" i="1"/>
  <c r="J31" i="1" l="1"/>
  <c r="J30" i="1" l="1"/>
  <c r="F49" i="1" a="1"/>
  <c r="F49" i="1" s="1"/>
  <c r="I49" i="1" s="1"/>
  <c r="J53" i="1"/>
  <c r="J29" i="1" l="1"/>
  <c r="F25" i="1"/>
  <c r="J68" i="1" l="1"/>
  <c r="I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<sst xmlns="http://schemas.openxmlformats.org/spreadsheetml/2006/main" count="127" uniqueCount="89">
  <si>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</si>
  <si>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</si>
  <si>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</si>
  <si>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</si>
  <si>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</si>
  <si>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</si>
  <si>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</si>
  <si>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</si>
  <si>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</si>
  <si>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</si>
  <si>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</si>
  <si>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</si>
  <si>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</si>
  <si>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</si>
  <si>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</si>
  <si>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</si>
  <si>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</si>
  <si>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</si>
  <si>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</si>
  <si>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</si>
  <si>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</si>
  <si>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</si>
  <si>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</si>
  <si>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</si>
  <si>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</si>
  <si>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</si>
  <si>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</si>
  <si>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</si>
  <si>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</si>
  <si>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</si>
  <si>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</si>
  <si>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</si>
  <si>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</si>
  <si>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</si>
  <si>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</si>
  <si>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</si>
  <si>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</si>
  <si>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</si>
  <si>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</si>
  <si>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</si>
  <si>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</si>
  <si>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</si>
  <si>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</si>
  <si>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</si>
  <si>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</si>
  <si>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</si>
  <si>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</si>
  <si>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</si>
  <si>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</si>
  <si>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</si>
  <si>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</si>
  <si>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</si>
  <si>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</si>
  <si>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</si>
  <si>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</si>
  <si>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</si>
  <si>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</si>
  <si>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</si>
  <si>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</si>
  <si>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</si>
  <si>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</si>
  <si>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</si>
  <si>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</si>
  <si>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</si>
  <si>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</si>
  <si>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</si>
  <si>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</si>
  <si>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</si>
  <si>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</si>
  <si>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</si>
  <si>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</si>
  <si>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</si>
  <si>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</si>
  <si>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</si>
  <si>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</si>
  <si>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</si>
  <si>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</si>
  <si>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</si>
  <si>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>0001-Superintendencia de Bancos</t>
  </si>
  <si>
    <t>Director Departamento Administrativo y Financiero</t>
  </si>
  <si>
    <t>Marcos Fernández Jiménez</t>
  </si>
  <si>
    <t>N/A</t>
  </si>
  <si>
    <t>5009-Superintendencia de Bancos</t>
  </si>
  <si>
    <t>Director Planificación y Desarrollo</t>
  </si>
  <si>
    <t xml:space="preserve">       </t>
  </si>
  <si>
    <t>Informe de Evaluación trimestral de las Metas Físicas-Financieras 4to Trimestre Año 2025</t>
  </si>
  <si>
    <t>Para el período octubre-diciembre de 2025, la Superintendencia de Bancos logró supervisar a 15 entidades de intermediación financiera y cambiarias lo que representa una ejecución del 65% frente a la meta programada para el trimestre. Respecto a la supervisión en materia de prevención de lavado de activos y financiamiento del terrorismo (PLAFT), se ejecutaron 5 supervisiones, superando la cantidad prevista en un 166.7%. Finalmente, el porcentaje de solicitudes de registro y/o autorización atendidas alcanzó un 102%, sobrepasando satisfactoriamente la meta física programada de más de 95%.</t>
  </si>
  <si>
    <t>Con relación al producto 01, el incumplimiento parcial de la meta se debió a solicitudes de modificación de fecha de cierre de inspección y envío de informes correspondientes.</t>
  </si>
  <si>
    <t>Para el trimestre octubre-diciembre de 2025, la Superintendencia de Bancos por medio de Prousuario logró atender el 107% de las reclamaciones recibidas por parte de los usuarios del sistema financiero, alcanzando satisfactoriamente la meta programada de más de 90%.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</si>
</sst>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5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6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3" xfId="0" applyFont="1" applyFill="1" applyBorder="1" applyAlignment="1">
      <alignment horizontal="center" vertical="center" wrapText="1" readingOrder="1"/>
    </xf>
    <xf numFmtId="0" fontId="14" fillId="0" borderId="33" xfId="0" applyFont="1" applyBorder="1" applyAlignment="1" applyProtection="1">
      <alignment vertical="top" wrapText="1"/>
      <protection locked="0"/>
    </xf>
    <xf numFmtId="0" fontId="14" fillId="0" borderId="33" xfId="0" applyFont="1" applyBorder="1" applyAlignment="1" applyProtection="1">
      <alignment vertical="center" wrapText="1"/>
      <protection locked="0"/>
    </xf>
    <xf numFmtId="10" fontId="14" fillId="6" borderId="33" xfId="1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33" xfId="0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6" fontId="0" fillId="0" borderId="0" xfId="0" applyNumberFormat="1"/>
    <xf numFmtId="9" fontId="14" fillId="0" borderId="33" xfId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9" fillId="0" borderId="0" xfId="0" applyFont="1" applyAlignment="1" applyProtection="1">
      <alignment horizontal="center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0" fontId="16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166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0" fontId="8" fillId="5" borderId="13" xfId="0" applyFont="1" applyFill="1" applyBorder="1" applyAlignment="1">
      <alignment horizontal="left" vertical="center" wrapText="1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34" xfId="0" applyFont="1" applyFill="1" applyBorder="1" applyAlignment="1">
      <alignment vertical="top" wrapText="1"/>
    </xf>
    <xf numFmtId="166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0" fontId="9" fillId="5" borderId="28" xfId="0" applyFont="1" applyFill="1" applyBorder="1" applyAlignment="1">
      <alignment vertical="top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</cellXfs>
  <cellStyles count="3">
    <cellStyle name="Currency" xfId="2" builtinId="4"/>
    <cellStyle name="Normal" xfId="0" builtinId="0"/>
    <cellStyle name="Percent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 dataCellStyle="Percent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L86"/>
  <sheetViews>
    <sheetView showGridLines="0" tabSelected="1" zoomScale="80" zoomScaleNormal="80" zoomScaleSheetLayoutView="90" workbookViewId="0">
      <selection activeCell="H53" sqref="H53"/>
    </sheetView>
  </sheetViews>
  <sheetFormatPr defaultColWidth="11.453125" defaultRowHeight="14.5" x14ac:dyDescent="0.35"/>
  <cols>
    <col min="1" max="1" width="23.81640625" style="3" bestFit="1" customWidth="1"/>
    <col min="2" max="2" width="19.1796875" style="3" customWidth="1"/>
    <col min="3" max="3" width="12.7265625" style="3" customWidth="1"/>
    <col min="4" max="4" width="13.7265625" style="3" bestFit="1" customWidth="1"/>
    <col min="5" max="5" width="12.7265625" style="3" customWidth="1"/>
    <col min="6" max="6" width="13.7265625" style="3" bestFit="1" customWidth="1"/>
    <col min="7" max="7" width="12.7265625" style="3" customWidth="1"/>
    <col min="8" max="8" width="13.453125" style="3" bestFit="1" customWidth="1"/>
    <col min="9" max="9" width="12.7265625" style="3" customWidth="1"/>
    <col min="10" max="10" width="14.26953125" style="3" customWidth="1"/>
  </cols>
  <sheetData>
    <row r="1" spans="1:10" ht="21.75" customHeight="1" x14ac:dyDescent="0.35">
      <c r="A1" s="11"/>
      <c r="B1" s="81" t="s">
        <v>85</v>
      </c>
      <c r="C1" s="82"/>
      <c r="D1" s="82"/>
      <c r="E1" s="82"/>
      <c r="F1" s="82"/>
      <c r="G1" s="82"/>
      <c r="H1" s="82"/>
      <c r="I1" s="82"/>
      <c r="J1" s="83"/>
    </row>
    <row r="2" spans="1:10" ht="21.75" customHeight="1" x14ac:dyDescent="0.35">
      <c r="A2" s="12"/>
      <c r="B2" s="84"/>
      <c r="C2" s="85"/>
      <c r="D2" s="85"/>
      <c r="E2" s="85"/>
      <c r="F2" s="85"/>
      <c r="G2" s="85"/>
      <c r="H2" s="85"/>
      <c r="I2" s="85"/>
      <c r="J2" s="86"/>
    </row>
    <row r="3" spans="1:10" ht="20.25" customHeight="1" thickBot="1" x14ac:dyDescent="0.4">
      <c r="A3" s="13"/>
      <c r="B3" s="87"/>
      <c r="C3" s="88"/>
      <c r="D3" s="88"/>
      <c r="E3" s="88"/>
      <c r="F3" s="88"/>
      <c r="G3" s="88"/>
      <c r="H3" s="88"/>
      <c r="I3" s="88"/>
      <c r="J3" s="89"/>
    </row>
    <row r="4" spans="1:10" ht="9" customHeight="1" x14ac:dyDescent="0.35">
      <c r="A4" s="77"/>
      <c r="B4" s="78"/>
      <c r="C4" s="78"/>
      <c r="D4" s="79"/>
      <c r="E4" s="79"/>
      <c r="F4" s="79"/>
      <c r="G4" s="79"/>
      <c r="H4" s="79"/>
      <c r="I4" s="78"/>
      <c r="J4" s="80"/>
    </row>
    <row r="5" spans="1:10" ht="3" customHeight="1" x14ac:dyDescent="0.35">
      <c r="A5" s="90"/>
      <c r="B5" s="91"/>
      <c r="C5" s="91"/>
      <c r="D5" s="91"/>
      <c r="E5" s="91"/>
      <c r="F5" s="91"/>
      <c r="G5" s="91"/>
      <c r="H5" s="91"/>
      <c r="I5" s="91"/>
      <c r="J5" s="92"/>
    </row>
    <row r="6" spans="1:10" ht="15.5" x14ac:dyDescent="0.35">
      <c r="A6" s="43" t="s">
        <v>70</v>
      </c>
      <c r="B6" s="44"/>
      <c r="C6" s="44"/>
      <c r="D6" s="44"/>
      <c r="E6" s="44"/>
      <c r="F6" s="44"/>
      <c r="G6" s="44"/>
      <c r="H6" s="44"/>
      <c r="I6" s="44"/>
      <c r="J6" s="45"/>
    </row>
    <row r="7" spans="1:10" ht="15.5" x14ac:dyDescent="0.35">
      <c r="A7" s="39" t="s">
        <v>0</v>
      </c>
      <c r="B7" s="40"/>
      <c r="C7" s="40"/>
      <c r="D7" s="40"/>
      <c r="E7" s="40"/>
      <c r="F7" s="40"/>
      <c r="G7" s="40"/>
      <c r="H7" s="40"/>
      <c r="I7" s="40"/>
      <c r="J7" s="41"/>
    </row>
    <row r="8" spans="1:10" x14ac:dyDescent="0.35">
      <c r="A8" s="1" t="s">
        <v>1</v>
      </c>
      <c r="B8" s="93" t="s">
        <v>82</v>
      </c>
      <c r="C8" s="93"/>
      <c r="D8" s="93"/>
      <c r="E8" s="93"/>
      <c r="F8" s="93"/>
      <c r="G8" s="93"/>
      <c r="H8" s="93"/>
      <c r="I8" s="93"/>
      <c r="J8" s="93"/>
    </row>
    <row r="9" spans="1:10" ht="15" customHeight="1" x14ac:dyDescent="0.35">
      <c r="A9" s="14" t="s">
        <v>2</v>
      </c>
      <c r="B9" s="93" t="s">
        <v>77</v>
      </c>
      <c r="C9" s="93"/>
      <c r="D9" s="93"/>
      <c r="E9" s="93"/>
      <c r="F9" s="93"/>
      <c r="G9" s="93"/>
      <c r="H9" s="93"/>
      <c r="I9" s="93"/>
      <c r="J9" s="93"/>
    </row>
    <row r="10" spans="1:10" x14ac:dyDescent="0.35">
      <c r="A10" s="14" t="s">
        <v>3</v>
      </c>
      <c r="B10" s="93" t="s">
        <v>78</v>
      </c>
      <c r="C10" s="93"/>
      <c r="D10" s="93"/>
      <c r="E10" s="93"/>
      <c r="F10" s="93"/>
      <c r="G10" s="93"/>
      <c r="H10" s="93"/>
      <c r="I10" s="93"/>
      <c r="J10" s="93"/>
    </row>
    <row r="11" spans="1:10" ht="31.5" customHeight="1" x14ac:dyDescent="0.35">
      <c r="A11" s="1" t="s">
        <v>4</v>
      </c>
      <c r="B11" s="94" t="s">
        <v>45</v>
      </c>
      <c r="C11" s="94"/>
      <c r="D11" s="94"/>
      <c r="E11" s="94"/>
      <c r="F11" s="94"/>
      <c r="G11" s="94"/>
      <c r="H11" s="94"/>
      <c r="I11" s="94"/>
      <c r="J11" s="94"/>
    </row>
    <row r="12" spans="1:10" ht="27.75" customHeight="1" x14ac:dyDescent="0.35">
      <c r="A12" s="1" t="s">
        <v>5</v>
      </c>
      <c r="B12" s="94" t="s">
        <v>46</v>
      </c>
      <c r="C12" s="94"/>
      <c r="D12" s="94"/>
      <c r="E12" s="94"/>
      <c r="F12" s="94"/>
      <c r="G12" s="94"/>
      <c r="H12" s="94"/>
      <c r="I12" s="94"/>
      <c r="J12" s="94"/>
    </row>
    <row r="13" spans="1:10" ht="15.5" x14ac:dyDescent="0.35">
      <c r="A13" s="43" t="s">
        <v>6</v>
      </c>
      <c r="B13" s="44"/>
      <c r="C13" s="44"/>
      <c r="D13" s="44"/>
      <c r="E13" s="44"/>
      <c r="F13" s="44"/>
      <c r="G13" s="44"/>
      <c r="H13" s="44"/>
      <c r="I13" s="44"/>
      <c r="J13" s="45"/>
    </row>
    <row r="14" spans="1:10" x14ac:dyDescent="0.35">
      <c r="A14" s="1" t="s">
        <v>7</v>
      </c>
      <c r="B14" s="15">
        <v>3</v>
      </c>
      <c r="C14" s="72" t="s">
        <v>48</v>
      </c>
      <c r="D14" s="72"/>
      <c r="E14" s="72"/>
      <c r="F14" s="72"/>
      <c r="G14" s="72"/>
      <c r="H14" s="72"/>
      <c r="I14" s="72"/>
      <c r="J14" s="72"/>
    </row>
    <row r="15" spans="1:10" ht="26.15" customHeight="1" x14ac:dyDescent="0.35">
      <c r="A15" s="1" t="s">
        <v>8</v>
      </c>
      <c r="B15" s="4">
        <v>3.1</v>
      </c>
      <c r="C15" s="72" t="s">
        <v>50</v>
      </c>
      <c r="D15" s="72"/>
      <c r="E15" s="72"/>
      <c r="F15" s="72"/>
      <c r="G15" s="72"/>
      <c r="H15" s="72"/>
      <c r="I15" s="72"/>
      <c r="J15" s="72"/>
    </row>
    <row r="16" spans="1:10" ht="25.5" customHeight="1" x14ac:dyDescent="0.35">
      <c r="A16" s="1" t="s">
        <v>9</v>
      </c>
      <c r="B16" s="4" t="s">
        <v>47</v>
      </c>
      <c r="C16" s="72" t="s">
        <v>49</v>
      </c>
      <c r="D16" s="72"/>
      <c r="E16" s="72"/>
      <c r="F16" s="72"/>
      <c r="G16" s="72"/>
      <c r="H16" s="72"/>
      <c r="I16" s="72"/>
      <c r="J16" s="72"/>
    </row>
    <row r="17" spans="1:10" ht="15.5" x14ac:dyDescent="0.35">
      <c r="A17" s="43" t="s">
        <v>10</v>
      </c>
      <c r="B17" s="44"/>
      <c r="C17" s="44"/>
      <c r="D17" s="44"/>
      <c r="E17" s="44"/>
      <c r="F17" s="44"/>
      <c r="G17" s="44"/>
      <c r="H17" s="44"/>
      <c r="I17" s="44"/>
      <c r="J17" s="45"/>
    </row>
    <row r="18" spans="1:10" x14ac:dyDescent="0.35">
      <c r="A18" s="1" t="s">
        <v>11</v>
      </c>
      <c r="B18" s="57" t="s">
        <v>51</v>
      </c>
      <c r="C18" s="57"/>
      <c r="D18" s="57"/>
      <c r="E18" s="57"/>
      <c r="F18" s="57"/>
      <c r="G18" s="57"/>
      <c r="H18" s="57"/>
      <c r="I18" s="57"/>
      <c r="J18" s="58"/>
    </row>
    <row r="19" spans="1:10" x14ac:dyDescent="0.35">
      <c r="A19" s="5" t="s">
        <v>12</v>
      </c>
      <c r="B19" s="57" t="s">
        <v>71</v>
      </c>
      <c r="C19" s="57"/>
      <c r="D19" s="57"/>
      <c r="E19" s="57"/>
      <c r="F19" s="57"/>
      <c r="G19" s="57"/>
      <c r="H19" s="57"/>
      <c r="I19" s="57"/>
      <c r="J19" s="58"/>
    </row>
    <row r="20" spans="1:10" x14ac:dyDescent="0.35">
      <c r="A20" s="5" t="s">
        <v>13</v>
      </c>
      <c r="B20" s="57" t="s">
        <v>63</v>
      </c>
      <c r="C20" s="57"/>
      <c r="D20" s="57"/>
      <c r="E20" s="57"/>
      <c r="F20" s="57"/>
      <c r="G20" s="57"/>
      <c r="H20" s="57"/>
      <c r="I20" s="57"/>
      <c r="J20" s="58"/>
    </row>
    <row r="21" spans="1:10" x14ac:dyDescent="0.35">
      <c r="A21" s="5" t="s">
        <v>14</v>
      </c>
      <c r="B21" s="57" t="s">
        <v>65</v>
      </c>
      <c r="C21" s="57"/>
      <c r="D21" s="57"/>
      <c r="E21" s="57"/>
      <c r="F21" s="57"/>
      <c r="G21" s="57"/>
      <c r="H21" s="57"/>
      <c r="I21" s="57"/>
      <c r="J21" s="58"/>
    </row>
    <row r="22" spans="1:10" ht="15.5" x14ac:dyDescent="0.35">
      <c r="A22" s="43" t="s">
        <v>15</v>
      </c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5.5" x14ac:dyDescent="0.35">
      <c r="A23" s="39" t="s">
        <v>16</v>
      </c>
      <c r="B23" s="40"/>
      <c r="C23" s="40"/>
      <c r="D23" s="40"/>
      <c r="E23" s="40"/>
      <c r="F23" s="40"/>
      <c r="G23" s="40"/>
      <c r="H23" s="40"/>
      <c r="I23" s="40"/>
      <c r="J23" s="41"/>
    </row>
    <row r="24" spans="1:10" ht="15" customHeight="1" x14ac:dyDescent="0.35">
      <c r="A24" s="59" t="s">
        <v>17</v>
      </c>
      <c r="B24" s="60"/>
      <c r="C24" s="61" t="s">
        <v>18</v>
      </c>
      <c r="D24" s="62"/>
      <c r="E24" s="62"/>
      <c r="F24" s="62" t="s">
        <v>19</v>
      </c>
      <c r="G24" s="62"/>
      <c r="H24" s="60"/>
      <c r="I24" s="61" t="s">
        <v>20</v>
      </c>
      <c r="J24" s="63"/>
    </row>
    <row r="25" spans="1:10" x14ac:dyDescent="0.35">
      <c r="A25" s="67">
        <f>SUM(D29:D31)</f>
        <v>705333587.79708409</v>
      </c>
      <c r="B25" s="68"/>
      <c r="C25" s="75">
        <f>SUM(D29:D31)</f>
        <v>705333587.79708409</v>
      </c>
      <c r="D25" s="70"/>
      <c r="E25" s="71"/>
      <c r="F25" s="75">
        <f>SUM(H29:H31)</f>
        <v>250871543.03000003</v>
      </c>
      <c r="G25" s="70"/>
      <c r="H25" s="71"/>
      <c r="I25" s="37">
        <f>+IF(F25&gt;0,F25/C25,0)</f>
        <v>0.35567786274509972</v>
      </c>
      <c r="J25" s="38"/>
    </row>
    <row r="26" spans="1:10" ht="15.5" x14ac:dyDescent="0.35">
      <c r="A26" s="39" t="s">
        <v>21</v>
      </c>
      <c r="B26" s="40"/>
      <c r="C26" s="40"/>
      <c r="D26" s="40"/>
      <c r="E26" s="40"/>
      <c r="F26" s="40"/>
      <c r="G26" s="40"/>
      <c r="H26" s="40"/>
      <c r="I26" s="40"/>
      <c r="J26" s="41"/>
    </row>
    <row r="27" spans="1:10" x14ac:dyDescent="0.35">
      <c r="A27" s="2"/>
      <c r="B27"/>
      <c r="C27" s="73" t="s">
        <v>22</v>
      </c>
      <c r="D27" s="76"/>
      <c r="E27" s="73" t="s">
        <v>23</v>
      </c>
      <c r="F27" s="76"/>
      <c r="G27" s="73" t="s">
        <v>24</v>
      </c>
      <c r="H27" s="73"/>
      <c r="I27" s="73" t="s">
        <v>25</v>
      </c>
      <c r="J27" s="74"/>
    </row>
    <row r="28" spans="1:10" ht="39" x14ac:dyDescent="0.35">
      <c r="A28" s="29" t="s">
        <v>26</v>
      </c>
      <c r="B28" s="29" t="s">
        <v>27</v>
      </c>
      <c r="C28" s="29" t="s">
        <v>28</v>
      </c>
      <c r="D28" s="29" t="s">
        <v>29</v>
      </c>
      <c r="E28" s="29" t="s">
        <v>30</v>
      </c>
      <c r="F28" s="29" t="s">
        <v>31</v>
      </c>
      <c r="G28" s="29" t="s">
        <v>32</v>
      </c>
      <c r="H28" s="29" t="s">
        <v>33</v>
      </c>
      <c r="I28" s="29" t="s">
        <v>75</v>
      </c>
      <c r="J28" s="29" t="s">
        <v>76</v>
      </c>
    </row>
    <row r="29" spans="1:10" ht="36" x14ac:dyDescent="0.35">
      <c r="A29" s="30" t="s">
        <v>53</v>
      </c>
      <c r="B29" s="31" t="s">
        <v>56</v>
      </c>
      <c r="C29" s="28">
        <v>68</v>
      </c>
      <c r="D29" s="27">
        <v>513353883.89441538</v>
      </c>
      <c r="E29" s="28">
        <v>23</v>
      </c>
      <c r="F29" s="27">
        <v>204654675.79251099</v>
      </c>
      <c r="G29" s="28">
        <v>15</v>
      </c>
      <c r="H29" s="27">
        <v>180079072.97000003</v>
      </c>
      <c r="I29" s="32">
        <f>IF(G29&gt;0,G29/C29,0)</f>
        <v>0.22058823529411764</v>
      </c>
      <c r="J29" s="33">
        <f>IF(H29&gt;0,H29/D29,0)</f>
        <v>0.35078934555609204</v>
      </c>
    </row>
    <row r="30" spans="1:10" ht="60" x14ac:dyDescent="0.35">
      <c r="A30" s="30" t="s">
        <v>54</v>
      </c>
      <c r="B30" s="31" t="s">
        <v>57</v>
      </c>
      <c r="C30" s="28">
        <v>11</v>
      </c>
      <c r="D30" s="27">
        <v>120253320.39928618</v>
      </c>
      <c r="E30" s="28">
        <v>3</v>
      </c>
      <c r="F30" s="27">
        <v>48275940.4278984</v>
      </c>
      <c r="G30" s="28">
        <v>5</v>
      </c>
      <c r="H30" s="27">
        <v>42522228.280000001</v>
      </c>
      <c r="I30" s="32">
        <f>IF(G30&gt;0,G30/C30,0)</f>
        <v>0.45454545454545453</v>
      </c>
      <c r="J30" s="33">
        <f>IF(H30&gt;0,H30/D30,0)</f>
        <v>0.35360544007275835</v>
      </c>
    </row>
    <row r="31" spans="1:10" ht="48" x14ac:dyDescent="0.35">
      <c r="A31" s="30" t="s">
        <v>55</v>
      </c>
      <c r="B31" s="31" t="s">
        <v>58</v>
      </c>
      <c r="C31" s="28" t="s">
        <v>59</v>
      </c>
      <c r="D31" s="27">
        <v>71726383.503382608</v>
      </c>
      <c r="E31" s="28" t="s">
        <v>59</v>
      </c>
      <c r="F31" s="27">
        <v>28913773.419364188</v>
      </c>
      <c r="G31" s="36">
        <v>1.02</v>
      </c>
      <c r="H31" s="27">
        <v>28270241.779999997</v>
      </c>
      <c r="I31" s="32">
        <f>IF(G31&gt;0,G31/RIGHT(C31,3),0)</f>
        <v>1.0736842105263158</v>
      </c>
      <c r="J31" s="33">
        <f>IF(H31&gt;0,H31/D31,0)</f>
        <v>0.394140069513846</v>
      </c>
    </row>
    <row r="32" spans="1:10" ht="15.5" x14ac:dyDescent="0.35">
      <c r="A32" s="43" t="s">
        <v>34</v>
      </c>
      <c r="B32" s="44"/>
      <c r="C32" s="44"/>
      <c r="D32" s="44"/>
      <c r="E32" s="44"/>
      <c r="F32" s="44"/>
      <c r="G32" s="44"/>
      <c r="H32" s="44"/>
      <c r="I32" s="44"/>
      <c r="J32" s="45"/>
    </row>
    <row r="33" spans="1:10" ht="15.5" x14ac:dyDescent="0.35">
      <c r="A33" s="39" t="s">
        <v>35</v>
      </c>
      <c r="B33" s="40"/>
      <c r="C33" s="40"/>
      <c r="D33" s="40"/>
      <c r="E33" s="40"/>
      <c r="F33" s="40"/>
      <c r="G33" s="40"/>
      <c r="H33" s="40"/>
      <c r="I33" s="40"/>
      <c r="J33" s="41"/>
    </row>
    <row r="34" spans="1:10" ht="48.75" customHeight="1" x14ac:dyDescent="0.35">
      <c r="A34" s="10" t="s">
        <v>36</v>
      </c>
      <c r="B34" s="57" t="s">
        <v>64</v>
      </c>
      <c r="C34" s="57"/>
      <c r="D34" s="57"/>
      <c r="E34" s="57"/>
      <c r="F34" s="57"/>
      <c r="G34" s="57"/>
      <c r="H34" s="57"/>
      <c r="I34" s="57"/>
      <c r="J34" s="58"/>
    </row>
    <row r="35" spans="1:10" ht="69" customHeight="1" x14ac:dyDescent="0.35">
      <c r="A35" s="10" t="s">
        <v>66</v>
      </c>
      <c r="B35" s="57" t="s">
        <v>73</v>
      </c>
      <c r="C35" s="57"/>
      <c r="D35" s="57"/>
      <c r="E35" s="57"/>
      <c r="F35" s="57"/>
      <c r="G35" s="57"/>
      <c r="H35" s="57"/>
      <c r="I35" s="57"/>
      <c r="J35" s="58"/>
    </row>
    <row r="36" spans="1:10" ht="75.75" customHeight="1" x14ac:dyDescent="0.35">
      <c r="A36" s="10" t="s">
        <v>37</v>
      </c>
      <c r="B36" s="57" t="s">
        <v>86</v>
      </c>
      <c r="C36" s="57"/>
      <c r="D36" s="57"/>
      <c r="E36" s="57"/>
      <c r="F36" s="57"/>
      <c r="G36" s="57"/>
      <c r="H36" s="57"/>
      <c r="I36" s="57"/>
      <c r="J36" s="58"/>
    </row>
    <row r="37" spans="1:10" ht="77.25" customHeight="1" x14ac:dyDescent="0.35">
      <c r="A37" s="10" t="s">
        <v>38</v>
      </c>
      <c r="B37" s="52" t="s">
        <v>87</v>
      </c>
      <c r="C37" s="52"/>
      <c r="D37" s="52"/>
      <c r="E37" s="52"/>
      <c r="F37" s="52"/>
      <c r="G37" s="52"/>
      <c r="H37" s="52"/>
      <c r="I37" s="52"/>
      <c r="J37" s="53"/>
    </row>
    <row r="38" spans="1:10" ht="15.5" x14ac:dyDescent="0.35">
      <c r="A38" s="43" t="s">
        <v>39</v>
      </c>
      <c r="B38" s="44"/>
      <c r="C38" s="44"/>
      <c r="D38" s="44"/>
      <c r="E38" s="44"/>
      <c r="F38" s="44"/>
      <c r="G38" s="44"/>
      <c r="H38" s="44"/>
      <c r="I38" s="44"/>
      <c r="J38" s="45"/>
    </row>
    <row r="39" spans="1:10" ht="15.5" x14ac:dyDescent="0.35">
      <c r="A39" s="46" t="s">
        <v>40</v>
      </c>
      <c r="B39" s="47"/>
      <c r="C39" s="47"/>
      <c r="D39" s="47"/>
      <c r="E39" s="47"/>
      <c r="F39" s="47"/>
      <c r="G39" s="47"/>
      <c r="H39" s="47"/>
      <c r="I39" s="47"/>
      <c r="J39" s="48"/>
    </row>
    <row r="40" spans="1:10" x14ac:dyDescent="0.35">
      <c r="A40" s="49" t="s">
        <v>81</v>
      </c>
      <c r="B40" s="50"/>
      <c r="C40" s="50"/>
      <c r="D40" s="50"/>
      <c r="E40" s="50"/>
      <c r="F40" s="50"/>
      <c r="G40" s="50"/>
      <c r="H40" s="50"/>
      <c r="I40" s="50"/>
      <c r="J40" s="51"/>
    </row>
    <row r="41" spans="1:10" ht="15.5" x14ac:dyDescent="0.35">
      <c r="A41" s="43" t="s">
        <v>84</v>
      </c>
      <c r="B41" s="44"/>
      <c r="C41" s="44"/>
      <c r="D41" s="44"/>
      <c r="E41" s="44"/>
      <c r="F41" s="44"/>
      <c r="G41" s="44"/>
      <c r="H41" s="44"/>
      <c r="I41" s="44"/>
      <c r="J41" s="45"/>
    </row>
    <row r="42" spans="1:10" x14ac:dyDescent="0.35">
      <c r="A42" s="1" t="s">
        <v>11</v>
      </c>
      <c r="B42" s="57" t="s">
        <v>52</v>
      </c>
      <c r="C42" s="57"/>
      <c r="D42" s="57"/>
      <c r="E42" s="57"/>
      <c r="F42" s="57"/>
      <c r="G42" s="57"/>
      <c r="H42" s="57"/>
      <c r="I42" s="57"/>
      <c r="J42" s="58"/>
    </row>
    <row r="43" spans="1:10" x14ac:dyDescent="0.35">
      <c r="A43" s="5" t="s">
        <v>12</v>
      </c>
      <c r="B43" s="57" t="s">
        <v>67</v>
      </c>
      <c r="C43" s="57"/>
      <c r="D43" s="57"/>
      <c r="E43" s="57"/>
      <c r="F43" s="57"/>
      <c r="G43" s="57"/>
      <c r="H43" s="57"/>
      <c r="I43" s="57"/>
      <c r="J43" s="58"/>
    </row>
    <row r="44" spans="1:10" x14ac:dyDescent="0.35">
      <c r="A44" s="5" t="s">
        <v>13</v>
      </c>
      <c r="B44" s="57" t="s">
        <v>68</v>
      </c>
      <c r="C44" s="57"/>
      <c r="D44" s="57"/>
      <c r="E44" s="57"/>
      <c r="F44" s="57"/>
      <c r="G44" s="57"/>
      <c r="H44" s="57"/>
      <c r="I44" s="57"/>
      <c r="J44" s="58"/>
    </row>
    <row r="45" spans="1:10" x14ac:dyDescent="0.35">
      <c r="A45" s="5" t="s">
        <v>14</v>
      </c>
      <c r="B45" s="57" t="s">
        <v>69</v>
      </c>
      <c r="C45" s="57"/>
      <c r="D45" s="57"/>
      <c r="E45" s="57"/>
      <c r="F45" s="57"/>
      <c r="G45" s="57"/>
      <c r="H45" s="57"/>
      <c r="I45" s="57"/>
      <c r="J45" s="58"/>
    </row>
    <row r="46" spans="1:10" ht="15.5" x14ac:dyDescent="0.35">
      <c r="A46" s="43" t="s">
        <v>15</v>
      </c>
      <c r="B46" s="44"/>
      <c r="C46" s="44"/>
      <c r="D46" s="44"/>
      <c r="E46" s="44"/>
      <c r="F46" s="44"/>
      <c r="G46" s="44"/>
      <c r="H46" s="44"/>
      <c r="I46" s="44"/>
      <c r="J46" s="45"/>
    </row>
    <row r="47" spans="1:10" ht="15.5" x14ac:dyDescent="0.35">
      <c r="A47" s="39" t="s">
        <v>16</v>
      </c>
      <c r="B47" s="40"/>
      <c r="C47" s="40"/>
      <c r="D47" s="40"/>
      <c r="E47" s="40"/>
      <c r="F47" s="40"/>
      <c r="G47" s="40"/>
      <c r="H47" s="40"/>
      <c r="I47" s="40"/>
      <c r="J47" s="41"/>
    </row>
    <row r="48" spans="1:10" ht="15" customHeight="1" x14ac:dyDescent="0.35">
      <c r="A48" s="59" t="s">
        <v>17</v>
      </c>
      <c r="B48" s="60"/>
      <c r="C48" s="61" t="s">
        <v>18</v>
      </c>
      <c r="D48" s="62"/>
      <c r="E48" s="62"/>
      <c r="F48" s="62" t="s">
        <v>19</v>
      </c>
      <c r="G48" s="62"/>
      <c r="H48" s="60"/>
      <c r="I48" s="61" t="s">
        <v>20</v>
      </c>
      <c r="J48" s="63"/>
    </row>
    <row r="49" spans="1:12" x14ac:dyDescent="0.35">
      <c r="A49" s="67" cm="1">
        <f t="array" ref="A49">Tabla135[Financiera
(B)]</f>
        <v>203273616.37463737</v>
      </c>
      <c r="B49" s="68"/>
      <c r="C49" s="69" cm="1">
        <f t="array" ref="C49">Tabla135[Financiera
(B)]</f>
        <v>203273616.37463737</v>
      </c>
      <c r="D49" s="70"/>
      <c r="E49" s="71"/>
      <c r="F49" s="69" cm="1">
        <f t="array" ref="F49">Tabla135[Financiera 
 (F)]</f>
        <v>60987691.859999985</v>
      </c>
      <c r="G49" s="70"/>
      <c r="H49" s="71"/>
      <c r="I49" s="37">
        <f>+IF(F49&gt;0,F49/C49,0)</f>
        <v>0.30002758325309881</v>
      </c>
      <c r="J49" s="38"/>
    </row>
    <row r="50" spans="1:12" ht="15.5" x14ac:dyDescent="0.35">
      <c r="A50" s="39" t="s">
        <v>21</v>
      </c>
      <c r="B50" s="40"/>
      <c r="C50" s="40"/>
      <c r="D50" s="40"/>
      <c r="E50" s="40"/>
      <c r="F50" s="40"/>
      <c r="G50" s="40"/>
      <c r="H50" s="40"/>
      <c r="I50" s="40"/>
      <c r="J50" s="41"/>
    </row>
    <row r="51" spans="1:12" x14ac:dyDescent="0.35">
      <c r="A51" s="2"/>
      <c r="B51"/>
      <c r="C51" s="64" t="s">
        <v>22</v>
      </c>
      <c r="D51" s="65"/>
      <c r="E51" s="64" t="s">
        <v>23</v>
      </c>
      <c r="F51" s="65"/>
      <c r="G51" s="64" t="s">
        <v>24</v>
      </c>
      <c r="H51" s="64"/>
      <c r="I51" s="64" t="s">
        <v>25</v>
      </c>
      <c r="J51" s="66"/>
    </row>
    <row r="52" spans="1:12" ht="39" x14ac:dyDescent="0.35">
      <c r="A52" s="6" t="s">
        <v>26</v>
      </c>
      <c r="B52" s="7" t="s">
        <v>27</v>
      </c>
      <c r="C52" s="7" t="s">
        <v>28</v>
      </c>
      <c r="D52" s="7" t="s">
        <v>29</v>
      </c>
      <c r="E52" s="7" t="s">
        <v>30</v>
      </c>
      <c r="F52" s="7" t="s">
        <v>31</v>
      </c>
      <c r="G52" s="7" t="s">
        <v>32</v>
      </c>
      <c r="H52" s="7" t="s">
        <v>33</v>
      </c>
      <c r="I52" s="7" t="s">
        <v>75</v>
      </c>
      <c r="J52" s="7" t="s">
        <v>76</v>
      </c>
    </row>
    <row r="53" spans="1:12" ht="60" x14ac:dyDescent="0.35">
      <c r="A53" s="8" t="s">
        <v>60</v>
      </c>
      <c r="B53" s="21" t="s">
        <v>61</v>
      </c>
      <c r="C53" s="23" t="s">
        <v>62</v>
      </c>
      <c r="D53" s="24">
        <v>203273616.37463737</v>
      </c>
      <c r="E53" s="23" t="s">
        <v>62</v>
      </c>
      <c r="F53" s="26">
        <v>78411531.470637649</v>
      </c>
      <c r="G53" s="36">
        <v>1.07</v>
      </c>
      <c r="H53" s="26">
        <v>60987691.859999985</v>
      </c>
      <c r="I53" s="25">
        <f>IF(G53&gt;0,G53/RIGHT(C53,3),0)</f>
        <v>1.1888888888888889</v>
      </c>
      <c r="J53" s="9">
        <f>IF(H53&gt;0,H53/D53,0)</f>
        <v>0.30002758325309881</v>
      </c>
      <c r="L53" s="35"/>
    </row>
    <row r="54" spans="1:12" ht="15.5" x14ac:dyDescent="0.35">
      <c r="A54" s="43" t="s">
        <v>34</v>
      </c>
      <c r="B54" s="44"/>
      <c r="C54" s="44"/>
      <c r="D54" s="44"/>
      <c r="E54" s="44"/>
      <c r="F54" s="44"/>
      <c r="G54" s="44"/>
      <c r="H54" s="44"/>
      <c r="I54" s="44"/>
      <c r="J54" s="45"/>
    </row>
    <row r="55" spans="1:12" ht="15.5" x14ac:dyDescent="0.35">
      <c r="A55" s="39" t="s">
        <v>35</v>
      </c>
      <c r="B55" s="40"/>
      <c r="C55" s="40"/>
      <c r="D55" s="40"/>
      <c r="E55" s="40"/>
      <c r="F55" s="40"/>
      <c r="G55" s="40"/>
      <c r="H55" s="40"/>
      <c r="I55" s="40"/>
      <c r="J55" s="41"/>
    </row>
    <row r="56" spans="1:12" ht="26.25" customHeight="1" x14ac:dyDescent="0.35">
      <c r="A56" s="10" t="s">
        <v>36</v>
      </c>
      <c r="B56" s="57" t="s">
        <v>60</v>
      </c>
      <c r="C56" s="57"/>
      <c r="D56" s="57"/>
      <c r="E56" s="57"/>
      <c r="F56" s="57"/>
      <c r="G56" s="57"/>
      <c r="H56" s="57"/>
      <c r="I56" s="57"/>
      <c r="J56" s="58"/>
    </row>
    <row r="57" spans="1:12" x14ac:dyDescent="0.35">
      <c r="A57" s="10" t="s">
        <v>66</v>
      </c>
      <c r="B57" s="57" t="s">
        <v>72</v>
      </c>
      <c r="C57" s="57"/>
      <c r="D57" s="57"/>
      <c r="E57" s="57"/>
      <c r="F57" s="57"/>
      <c r="G57" s="57"/>
      <c r="H57" s="57"/>
      <c r="I57" s="57"/>
      <c r="J57" s="58"/>
    </row>
    <row r="58" spans="1:12" ht="48" customHeight="1" x14ac:dyDescent="0.35">
      <c r="A58" s="10" t="s">
        <v>37</v>
      </c>
      <c r="B58" s="57" t="s">
        <v>88</v>
      </c>
      <c r="C58" s="57"/>
      <c r="D58" s="57"/>
      <c r="E58" s="57"/>
      <c r="F58" s="57"/>
      <c r="G58" s="57"/>
      <c r="H58" s="57"/>
      <c r="I58" s="57"/>
      <c r="J58" s="58"/>
    </row>
    <row r="59" spans="1:12" ht="63" customHeight="1" x14ac:dyDescent="0.35">
      <c r="A59" s="10" t="s">
        <v>38</v>
      </c>
      <c r="B59" s="52" t="s">
        <v>81</v>
      </c>
      <c r="C59" s="52"/>
      <c r="D59" s="52"/>
      <c r="E59" s="52"/>
      <c r="F59" s="52"/>
      <c r="G59" s="52"/>
      <c r="H59" s="52"/>
      <c r="I59" s="52"/>
      <c r="J59" s="53"/>
    </row>
    <row r="60" spans="1:12" ht="15.5" x14ac:dyDescent="0.35">
      <c r="A60" s="43" t="s">
        <v>39</v>
      </c>
      <c r="B60" s="44"/>
      <c r="C60" s="44"/>
      <c r="D60" s="44"/>
      <c r="E60" s="44"/>
      <c r="F60" s="44"/>
      <c r="G60" s="44"/>
      <c r="H60" s="44"/>
      <c r="I60" s="44"/>
      <c r="J60" s="45"/>
    </row>
    <row r="61" spans="1:12" ht="15.5" x14ac:dyDescent="0.35">
      <c r="A61" s="46" t="s">
        <v>40</v>
      </c>
      <c r="B61" s="47"/>
      <c r="C61" s="47"/>
      <c r="D61" s="47"/>
      <c r="E61" s="47"/>
      <c r="F61" s="47"/>
      <c r="G61" s="47"/>
      <c r="H61" s="47"/>
      <c r="I61" s="47"/>
      <c r="J61" s="48"/>
    </row>
    <row r="62" spans="1:12" ht="31" customHeight="1" x14ac:dyDescent="0.35">
      <c r="A62" s="49" t="s">
        <v>81</v>
      </c>
      <c r="B62" s="50"/>
      <c r="C62" s="50"/>
      <c r="D62" s="50"/>
      <c r="E62" s="50"/>
      <c r="F62" s="50"/>
      <c r="G62" s="50"/>
      <c r="H62" s="50"/>
      <c r="I62" s="50"/>
      <c r="J62" s="51"/>
    </row>
    <row r="63" spans="1:12" x14ac:dyDescent="0.35">
      <c r="A63" s="54" t="s">
        <v>41</v>
      </c>
      <c r="B63" s="54"/>
      <c r="C63" s="54"/>
      <c r="D63" s="54"/>
      <c r="E63" s="54"/>
      <c r="F63" s="54"/>
      <c r="G63" s="54"/>
      <c r="H63" s="54"/>
      <c r="I63" s="54"/>
      <c r="J63" s="54"/>
    </row>
    <row r="66" spans="1:10" x14ac:dyDescent="0.35">
      <c r="H66" s="55" t="s">
        <v>42</v>
      </c>
      <c r="I66" s="55"/>
      <c r="J66" s="22">
        <f>+A25+A49</f>
        <v>908607204.17172146</v>
      </c>
    </row>
    <row r="67" spans="1:10" x14ac:dyDescent="0.35">
      <c r="F67" s="16"/>
      <c r="H67" s="55" t="s">
        <v>43</v>
      </c>
      <c r="I67" s="55"/>
      <c r="J67" s="22">
        <f>+C25+C49</f>
        <v>908607204.17172146</v>
      </c>
    </row>
    <row r="68" spans="1:10" x14ac:dyDescent="0.35">
      <c r="F68" s="16"/>
      <c r="H68" s="55" t="s">
        <v>44</v>
      </c>
      <c r="I68" s="55"/>
      <c r="J68" s="34">
        <f>+F25+F49</f>
        <v>311859234.88999999</v>
      </c>
    </row>
    <row r="69" spans="1:10" x14ac:dyDescent="0.35">
      <c r="A69" s="19"/>
      <c r="B69" s="20"/>
      <c r="F69" s="16"/>
      <c r="J69" s="16"/>
    </row>
    <row r="70" spans="1:10" x14ac:dyDescent="0.35">
      <c r="A70" s="19"/>
      <c r="B70" s="20"/>
      <c r="F70" s="16"/>
      <c r="J70" s="16"/>
    </row>
    <row r="71" spans="1:10" x14ac:dyDescent="0.35">
      <c r="A71" s="19"/>
      <c r="B71" s="20"/>
      <c r="F71" s="16"/>
      <c r="J71" s="16"/>
    </row>
    <row r="72" spans="1:10" x14ac:dyDescent="0.35">
      <c r="A72" s="19"/>
      <c r="B72" s="20"/>
      <c r="F72" s="16"/>
      <c r="J72" s="16"/>
    </row>
    <row r="73" spans="1:10" x14ac:dyDescent="0.35">
      <c r="A73" s="19"/>
      <c r="B73" s="20"/>
      <c r="F73" s="16"/>
      <c r="J73" s="16"/>
    </row>
    <row r="74" spans="1:10" x14ac:dyDescent="0.35">
      <c r="A74" s="19"/>
      <c r="B74" s="20"/>
      <c r="F74" s="16"/>
      <c r="J74" s="16"/>
    </row>
    <row r="75" spans="1:10" x14ac:dyDescent="0.35">
      <c r="A75" s="19"/>
      <c r="B75" s="20"/>
      <c r="F75" s="16"/>
      <c r="J75" s="16"/>
    </row>
    <row r="76" spans="1:10" x14ac:dyDescent="0.35">
      <c r="A76" s="19"/>
      <c r="B76" s="20"/>
      <c r="F76" s="16"/>
      <c r="J76" s="16"/>
    </row>
    <row r="77" spans="1:10" x14ac:dyDescent="0.35">
      <c r="A77" s="19"/>
      <c r="B77" s="20"/>
      <c r="F77" s="16"/>
      <c r="J77" s="16"/>
    </row>
    <row r="78" spans="1:10" x14ac:dyDescent="0.35">
      <c r="A78" s="19"/>
      <c r="B78" s="20"/>
      <c r="F78" s="16"/>
      <c r="J78" s="16"/>
    </row>
    <row r="79" spans="1:10" x14ac:dyDescent="0.35">
      <c r="A79" s="19"/>
      <c r="B79" s="20"/>
      <c r="F79" s="16"/>
      <c r="J79" s="16"/>
    </row>
    <row r="80" spans="1:10" x14ac:dyDescent="0.35">
      <c r="A80" s="19"/>
      <c r="B80" s="20"/>
      <c r="F80" s="16"/>
      <c r="J80" s="16"/>
    </row>
    <row r="81" spans="1:10" x14ac:dyDescent="0.35">
      <c r="A81" s="19"/>
      <c r="B81" s="20"/>
      <c r="F81" s="16"/>
      <c r="J81" s="16"/>
    </row>
    <row r="82" spans="1:10" x14ac:dyDescent="0.35">
      <c r="A82" s="19"/>
      <c r="B82" s="20"/>
      <c r="F82" s="16"/>
      <c r="J82" s="16"/>
    </row>
    <row r="83" spans="1:10" x14ac:dyDescent="0.35">
      <c r="A83" s="19"/>
      <c r="B83" s="20"/>
      <c r="F83" s="16"/>
      <c r="J83" s="16"/>
    </row>
    <row r="85" spans="1:10" x14ac:dyDescent="0.35">
      <c r="B85" s="17" t="s">
        <v>80</v>
      </c>
      <c r="C85" s="16"/>
      <c r="E85" s="16"/>
      <c r="F85" s="56" t="s">
        <v>74</v>
      </c>
      <c r="G85" s="56"/>
      <c r="H85" s="56"/>
      <c r="I85" s="56"/>
      <c r="J85" s="56"/>
    </row>
    <row r="86" spans="1:10" ht="15.5" x14ac:dyDescent="0.35">
      <c r="B86" s="18" t="s">
        <v>79</v>
      </c>
      <c r="C86" s="16"/>
      <c r="E86" s="16"/>
      <c r="G86" s="42" t="s">
        <v>83</v>
      </c>
      <c r="H86" s="42"/>
      <c r="I86" s="42"/>
      <c r="J86"/>
    </row>
  </sheetData>
  <mergeCells count="78">
    <mergeCell ref="B11:J11"/>
    <mergeCell ref="B12:J12"/>
    <mergeCell ref="A13:J13"/>
    <mergeCell ref="C14:J14"/>
    <mergeCell ref="B9:J9"/>
    <mergeCell ref="B10:J10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B8:J8"/>
    <mergeCell ref="C25:E25"/>
    <mergeCell ref="F25:H25"/>
    <mergeCell ref="E27:F27"/>
    <mergeCell ref="B35:J35"/>
    <mergeCell ref="B36:J36"/>
    <mergeCell ref="A25:B25"/>
    <mergeCell ref="I25:J25"/>
    <mergeCell ref="B44:J44"/>
    <mergeCell ref="B45:J45"/>
    <mergeCell ref="A39:J39"/>
    <mergeCell ref="A40:J40"/>
    <mergeCell ref="I27:J27"/>
    <mergeCell ref="B37:J37"/>
    <mergeCell ref="A49:B49"/>
    <mergeCell ref="C49:E49"/>
    <mergeCell ref="F49:H49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C51:D51"/>
    <mergeCell ref="E51:F51"/>
    <mergeCell ref="G51:H51"/>
    <mergeCell ref="I51:J51"/>
    <mergeCell ref="A54:J54"/>
    <mergeCell ref="A46:J46"/>
    <mergeCell ref="A47:J47"/>
    <mergeCell ref="A48:B48"/>
    <mergeCell ref="C48:E48"/>
    <mergeCell ref="F48:H48"/>
    <mergeCell ref="I48:J48"/>
    <mergeCell ref="I49:J49"/>
    <mergeCell ref="A50:J50"/>
    <mergeCell ref="G86:I86"/>
    <mergeCell ref="A60:J60"/>
    <mergeCell ref="A61:J61"/>
    <mergeCell ref="A62:J62"/>
    <mergeCell ref="B59:J59"/>
    <mergeCell ref="A63:J63"/>
    <mergeCell ref="H66:I66"/>
    <mergeCell ref="H67:I67"/>
    <mergeCell ref="H68:I68"/>
    <mergeCell ref="F85:J85"/>
    <mergeCell ref="A55:J55"/>
    <mergeCell ref="B56:J56"/>
    <mergeCell ref="B57:J57"/>
    <mergeCell ref="B58:J58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D28:D31 D52:D53 E29:E30 F28:F31 F52:F53" xr:uid="{247AEBBA-5BB4-404D-982B-514E41C68A75}"/>
    <dataValidation allowBlank="1" showInputMessage="1" showErrorMessage="1" prompt="Meta anual del indicador" sqref="E28 C28:C31 C52:C53 E52:E53 E31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37:J37 B59:J59" xr:uid="{3458344A-2CE9-4393-9E4E-745857776460}"/>
    <dataValidation allowBlank="1" showInputMessage="1" showErrorMessage="1" prompt="1. Describir lo plasmado en el presupuesto_x000a_2. Describir lo alcanzado en términos financieros y de producción " sqref="B36:J36 B58:J58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H25 A49:C49 I53:J53 I31:J31 F49:H49 J66:J68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F4C0031944CA4497875EBBA8830706" ma:contentTypeVersion="18" ma:contentTypeDescription="Create a new document." ma:contentTypeScope="" ma:versionID="423a3f12dbc5ed0f8c7aaaf474c3b7c9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1420c21a1e55c342dd19e2fe2282d8e6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711974-A2BA-4715-9FA1-DE9B52B4D33A}">
  <ds:schemaRefs>
    <ds:schemaRef ds:uri="http://schemas.microsoft.com/office/2006/metadata/properties"/>
    <ds:schemaRef ds:uri="3e1a5d64-8b76-47bb-8599-b566759b318a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sharepoint/v3"/>
    <ds:schemaRef ds:uri="http://purl.org/dc/terms/"/>
    <ds:schemaRef ds:uri="b826ceb5-efda-4966-bb90-1c1b4e360da2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6D1C0F9-4B01-40EE-8544-0C79CD12F1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Ana Maria Linares Abreu</cp:lastModifiedBy>
  <cp:revision/>
  <cp:lastPrinted>2024-04-18T16:43:26Z</cp:lastPrinted>
  <dcterms:created xsi:type="dcterms:W3CDTF">2021-03-22T15:50:10Z</dcterms:created>
  <dcterms:modified xsi:type="dcterms:W3CDTF">2026-01-19T20:32:22Z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