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5- Mayo/"/>
    </mc:Choice>
  </mc:AlternateContent>
  <xr:revisionPtr revIDLastSave="33" documentId="8_{4ABD846C-8A07-4F43-A17E-774F13E4DFD4}" xr6:coauthVersionLast="47" xr6:coauthVersionMax="47" xr10:uidLastSave="{A2DB4E25-F04C-4746-B6CA-782C234C12FC}"/>
  <bookViews>
    <workbookView xWindow="-57720" yWindow="-120" windowWidth="29040" windowHeight="15720" xr2:uid="{FE37C95F-916F-4DEC-9BD6-06E1C38EEFD7}"/>
  </bookViews>
  <sheets>
    <sheet name="P2 Presupuesto Aprobado-Ejec " sheetId="1" r:id="rId1"/>
    <sheet name="P3 Ejecucion" sheetId="2" r:id="rId2"/>
  </sheets>
  <definedNames>
    <definedName name="Interruptor" comment="Lista para selección de encendido y apagado parametros.">#REF!</definedName>
    <definedName name="_xlnm.Print_Area" localSheetId="0">'P2 Presupuesto Aprobado-Ejec '!$A$1:$R$110</definedName>
    <definedName name="_xlnm.Print_Area" localSheetId="1">'P3 Ejecucion'!$A$1:$P$123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O80" i="2"/>
  <c r="A79" i="2"/>
  <c r="A77" i="2"/>
  <c r="A76" i="2"/>
  <c r="A74" i="2"/>
  <c r="A73" i="2"/>
  <c r="A70" i="2"/>
  <c r="A69" i="2"/>
  <c r="A68" i="2"/>
  <c r="A66" i="2"/>
  <c r="A65" i="2"/>
  <c r="A63" i="2"/>
  <c r="A62" i="2"/>
  <c r="A61" i="2"/>
  <c r="A60" i="2"/>
  <c r="A58" i="2"/>
  <c r="A57" i="2"/>
  <c r="A56" i="2"/>
  <c r="A55" i="2"/>
  <c r="A54" i="2"/>
  <c r="A53" i="2"/>
  <c r="A52" i="2"/>
  <c r="A51" i="2"/>
  <c r="A50" i="2"/>
  <c r="A48" i="2"/>
  <c r="A47" i="2"/>
  <c r="A46" i="2"/>
  <c r="A45" i="2"/>
  <c r="A44" i="2"/>
  <c r="A43" i="2"/>
  <c r="A41" i="2"/>
  <c r="A40" i="2"/>
  <c r="A39" i="2"/>
  <c r="A38" i="2"/>
  <c r="A37" i="2"/>
  <c r="A36" i="2"/>
  <c r="A35" i="2"/>
  <c r="A34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  <c r="A8" i="2"/>
  <c r="R71" i="1"/>
  <c r="A68" i="1"/>
  <c r="A67" i="1"/>
  <c r="R56" i="1"/>
  <c r="W55" i="1"/>
  <c r="R54" i="1"/>
  <c r="R53" i="1"/>
  <c r="R49" i="1"/>
  <c r="R48" i="1"/>
  <c r="R41" i="1"/>
  <c r="R40" i="1"/>
  <c r="R39" i="1"/>
  <c r="R38" i="1"/>
  <c r="W36" i="1"/>
  <c r="P31" i="2"/>
  <c r="R32" i="1"/>
  <c r="R29" i="1"/>
  <c r="R26" i="1"/>
  <c r="R24" i="1"/>
  <c r="W23" i="1"/>
  <c r="R23" i="1"/>
  <c r="P21" i="2"/>
  <c r="R22" i="1"/>
  <c r="R21" i="1"/>
  <c r="R20" i="1"/>
  <c r="R19" i="1"/>
  <c r="R17" i="1"/>
  <c r="R10" i="1"/>
  <c r="P56" i="2" l="1"/>
  <c r="P51" i="2"/>
  <c r="R18" i="1"/>
  <c r="P29" i="2"/>
  <c r="R42" i="1"/>
  <c r="P38" i="2"/>
  <c r="R78" i="1"/>
  <c r="P46" i="2"/>
  <c r="P20" i="2"/>
  <c r="R28" i="1"/>
  <c r="P19" i="2"/>
  <c r="R47" i="1"/>
  <c r="R58" i="1"/>
  <c r="R60" i="1"/>
  <c r="P58" i="2"/>
  <c r="P78" i="2"/>
  <c r="R81" i="1"/>
  <c r="R80" i="1" s="1"/>
  <c r="R11" i="1"/>
  <c r="P8" i="1"/>
  <c r="P82" i="1" s="1"/>
  <c r="P18" i="2"/>
  <c r="R57" i="1"/>
  <c r="P39" i="2"/>
  <c r="R64" i="1"/>
  <c r="M8" i="1"/>
  <c r="M82" i="1" s="1"/>
  <c r="R46" i="1"/>
  <c r="R55" i="1"/>
  <c r="R59" i="1"/>
  <c r="R65" i="1"/>
  <c r="R72" i="1"/>
  <c r="R75" i="1"/>
  <c r="P63" i="2"/>
  <c r="R12" i="1"/>
  <c r="P35" i="2"/>
  <c r="R70" i="1"/>
  <c r="R63" i="1"/>
  <c r="R14" i="1"/>
  <c r="O8" i="1"/>
  <c r="O82" i="1" s="1"/>
  <c r="D8" i="1"/>
  <c r="P55" i="2"/>
  <c r="R62" i="1"/>
  <c r="P73" i="2"/>
  <c r="R76" i="1"/>
  <c r="P50" i="2"/>
  <c r="N8" i="1"/>
  <c r="N82" i="1" s="1"/>
  <c r="R45" i="1"/>
  <c r="R13" i="1"/>
  <c r="R36" i="1"/>
  <c r="R37" i="1"/>
  <c r="R52" i="1"/>
  <c r="R34" i="1"/>
  <c r="R50" i="1"/>
  <c r="P15" i="2"/>
  <c r="P16" i="2"/>
  <c r="P17" i="2"/>
  <c r="P28" i="2"/>
  <c r="P30" i="2"/>
  <c r="P40" i="2"/>
  <c r="P41" i="2"/>
  <c r="P52" i="2"/>
  <c r="P53" i="2"/>
  <c r="P54" i="2"/>
  <c r="P62" i="2"/>
  <c r="R33" i="1"/>
  <c r="P11" i="2"/>
  <c r="P61" i="2"/>
  <c r="R16" i="1"/>
  <c r="R15" i="1" s="1"/>
  <c r="P45" i="2"/>
  <c r="P48" i="2"/>
  <c r="P69" i="2"/>
  <c r="R31" i="1"/>
  <c r="P22" i="2"/>
  <c r="P70" i="2"/>
  <c r="R30" i="1"/>
  <c r="R79" i="1"/>
  <c r="P32" i="2"/>
  <c r="R27" i="1"/>
  <c r="R43" i="1"/>
  <c r="P68" i="2"/>
  <c r="R74" i="1" l="1"/>
  <c r="R25" i="1"/>
  <c r="P77" i="2"/>
  <c r="P79" i="2"/>
  <c r="P74" i="2"/>
  <c r="R9" i="1"/>
  <c r="R61" i="1"/>
  <c r="R69" i="1"/>
  <c r="R35" i="1"/>
  <c r="P67" i="2"/>
  <c r="P14" i="2"/>
  <c r="G8" i="1"/>
  <c r="G82" i="1" s="1"/>
  <c r="P37" i="2"/>
  <c r="P23" i="2"/>
  <c r="P24" i="2"/>
  <c r="P9" i="2"/>
  <c r="P13" i="2"/>
  <c r="P36" i="2"/>
  <c r="P47" i="2"/>
  <c r="P12" i="2"/>
  <c r="L8" i="1"/>
  <c r="L82" i="1" s="1"/>
  <c r="P25" i="2"/>
  <c r="K8" i="1"/>
  <c r="K82" i="1" s="1"/>
  <c r="P8" i="2"/>
  <c r="M6" i="2"/>
  <c r="M80" i="2" s="1"/>
  <c r="P44" i="2"/>
  <c r="K6" i="2"/>
  <c r="K80" i="2" s="1"/>
  <c r="P49" i="2"/>
  <c r="P26" i="2"/>
  <c r="P60" i="2"/>
  <c r="R77" i="1"/>
  <c r="R73" i="1" s="1"/>
  <c r="I6" i="2"/>
  <c r="I80" i="2" s="1"/>
  <c r="P75" i="2"/>
  <c r="P76" i="2"/>
  <c r="R67" i="1"/>
  <c r="P34" i="2"/>
  <c r="P42" i="2"/>
  <c r="P43" i="2"/>
  <c r="P57" i="2"/>
  <c r="P10" i="2"/>
  <c r="F8" i="1"/>
  <c r="F82" i="1" s="1"/>
  <c r="R44" i="1"/>
  <c r="P27" i="2"/>
  <c r="P66" i="2"/>
  <c r="R68" i="1"/>
  <c r="L6" i="2"/>
  <c r="L80" i="2" s="1"/>
  <c r="R51" i="1"/>
  <c r="N6" i="2"/>
  <c r="N80" i="2" s="1"/>
  <c r="E6" i="2" l="1"/>
  <c r="E80" i="2" s="1"/>
  <c r="P72" i="2"/>
  <c r="P7" i="2"/>
  <c r="P59" i="2"/>
  <c r="J6" i="2"/>
  <c r="J80" i="2" s="1"/>
  <c r="P33" i="2"/>
  <c r="P71" i="2"/>
  <c r="R66" i="1"/>
  <c r="R8" i="1" s="1"/>
  <c r="R82" i="1" s="1"/>
  <c r="P65" i="2"/>
  <c r="P64" i="2"/>
  <c r="D6" i="2" l="1"/>
  <c r="P6" i="2" l="1"/>
  <c r="D80" i="2"/>
  <c r="P80" i="2" s="1"/>
</calcChain>
</file>

<file path=xl/sharedStrings.xml><?xml version="1.0" encoding="utf-8"?>
<sst xmlns="http://schemas.openxmlformats.org/spreadsheetml/2006/main" count="205" uniqueCount="107">
  <si>
    <t>Superintendencia de Bancos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</si>
  <si>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</si>
  <si>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</si>
  <si>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</si>
  <si>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</si>
  <si>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</si>
  <si>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</si>
  <si>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</si>
  <si>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</si>
  <si>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</si>
  <si>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</si>
  <si>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</si>
  <si>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</si>
  <si>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</si>
  <si>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</si>
  <si>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</si>
  <si>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</si>
  <si>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</si>
  <si>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</si>
  <si>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</si>
  <si>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</si>
  <si>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</si>
  <si>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</si>
  <si>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</si>
  <si>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</si>
  <si>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</si>
  <si>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</si>
  <si>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</si>
  <si>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</si>
  <si>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</si>
  <si>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</si>
  <si>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</si>
  <si>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</si>
  <si>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</si>
  <si>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</si>
  <si>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</si>
  <si>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</si>
  <si>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</si>
  <si>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</si>
  <si>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</si>
  <si>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</si>
  <si>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</si>
  <si>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</si>
  <si>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</si>
  <si>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</si>
  <si>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</si>
  <si>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</si>
  <si>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</si>
  <si>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</si>
  <si>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</si>
  <si>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</si>
  <si>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</si>
  <si>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</si>
  <si>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</si>
  <si>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</si>
  <si>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</si>
  <si>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</si>
  <si>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</si>
  <si>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</si>
  <si>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</si>
  <si>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</si>
  <si>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</si>
  <si>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</si>
  <si>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</si>
  <si>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</si>
  <si>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</si>
  <si>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</si>
  <si>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</si>
  <si>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</si>
  <si>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</si>
  <si>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</si>
  <si>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</si>
  <si>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</si>
  <si>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</si>
  <si>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</si>
  <si>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</si>
  <si>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</si>
  <si>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</si>
  <si>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</si>
  <si>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</si>
  <si>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</si>
  <si>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</si>
  <si>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</si>
  <si>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</si>
  <si>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</si>
  <si>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</si>
  <si>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</si>
  <si>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</si>
  <si>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</si>
  <si>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</si>
  <si>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</si>
  <si>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</si>
  <si>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</si>
  <si>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</si>
  <si>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</si>
  <si>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</si>
  <si>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</si>
  <si>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</si>
  <si>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</si>
  <si>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t>Marcos Fernández Jiménez</t>
  </si>
  <si>
    <t>Magnolia García Tavárez</t>
  </si>
  <si>
    <t>Director Departamento Administrativo y Financiero</t>
  </si>
  <si>
    <t>Subdirectora Financiera</t>
  </si>
  <si>
    <t xml:space="preserve">Ejecución de Gastos y Aplicaciones Financieras </t>
  </si>
  <si>
    <t>TOTAL GASTOS Y APLICACIONES FINANCIERAS</t>
  </si>
  <si>
    <t xml:space="preserve">Marcos Fernández Jiménez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</si>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</sst>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" fontId="0" fillId="0" borderId="0" xfId="0" applyNumberFormat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4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1" applyNumberFormat="1" applyFont="1"/>
    <xf numFmtId="4" fontId="0" fillId="0" borderId="0" xfId="0" applyNumberFormat="1"/>
    <xf numFmtId="165" fontId="3" fillId="0" borderId="0" xfId="1" applyNumberFormat="1" applyFont="1"/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165" fontId="1" fillId="0" borderId="0" xfId="1" applyNumberFormat="1" applyFont="1"/>
    <xf numFmtId="166" fontId="3" fillId="0" borderId="8" xfId="0" applyNumberFormat="1" applyFont="1" applyBorder="1"/>
    <xf numFmtId="165" fontId="0" fillId="0" borderId="0" xfId="1" applyNumberFormat="1" applyFont="1" applyFill="1"/>
    <xf numFmtId="0" fontId="2" fillId="2" borderId="9" xfId="0" applyFont="1" applyFill="1" applyBorder="1" applyAlignment="1">
      <alignment vertical="center"/>
    </xf>
    <xf numFmtId="165" fontId="2" fillId="2" borderId="9" xfId="0" applyNumberFormat="1" applyFont="1" applyFill="1" applyBorder="1"/>
    <xf numFmtId="165" fontId="2" fillId="2" borderId="0" xfId="0" applyNumberFormat="1" applyFont="1" applyFill="1"/>
    <xf numFmtId="4" fontId="2" fillId="2" borderId="0" xfId="0" applyNumberFormat="1" applyFont="1" applyFill="1"/>
    <xf numFmtId="165" fontId="2" fillId="0" borderId="9" xfId="0" applyNumberFormat="1" applyFont="1" applyBorder="1"/>
    <xf numFmtId="165" fontId="7" fillId="0" borderId="9" xfId="0" applyNumberFormat="1" applyFont="1" applyBorder="1"/>
    <xf numFmtId="165" fontId="8" fillId="0" borderId="9" xfId="0" applyNumberFormat="1" applyFont="1" applyBorder="1"/>
    <xf numFmtId="165" fontId="3" fillId="0" borderId="9" xfId="0" applyNumberFormat="1" applyFont="1" applyBorder="1"/>
    <xf numFmtId="43" fontId="9" fillId="0" borderId="0" xfId="1" applyFont="1"/>
    <xf numFmtId="43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0" fillId="0" borderId="10" xfId="0" applyBorder="1"/>
    <xf numFmtId="0" fontId="2" fillId="2" borderId="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top" wrapText="1"/>
    </xf>
    <xf numFmtId="43" fontId="2" fillId="2" borderId="6" xfId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450309</xdr:colOff>
      <xdr:row>1</xdr:row>
      <xdr:rowOff>18209</xdr:rowOff>
    </xdr:from>
    <xdr:to>
      <xdr:col>2</xdr:col>
      <xdr:colOff>1892398</xdr:colOff>
      <xdr:row>4</xdr:row>
      <xdr:rowOff>210354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C4C3FCED-6B68-46FA-8981-1A1811C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09" y="399209"/>
          <a:ext cx="1891491" cy="7922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F6C08F6C-19F9-417F-B652-B597F0166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1341" y="66675"/>
          <a:ext cx="1827879" cy="78878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9684-930F-4E6E-8F1B-F938D73F7158}">
  <dimension ref="A1:Y116"/>
  <sheetViews>
    <sheetView showGridLines="0" tabSelected="1" view="pageBreakPreview" topLeftCell="A2" zoomScale="70" zoomScaleNormal="55" zoomScaleSheetLayoutView="70" workbookViewId="0">
      <pane xSplit="3" ySplit="6" topLeftCell="D8" activePane="bottomRight" state="frozen"/>
      <selection activeCell="E12" sqref="E12"/>
      <selection pane="topRight" activeCell="E12" sqref="E12"/>
      <selection pane="bottomLeft" activeCell="E12" sqref="E12"/>
      <selection pane="bottomRight" activeCell="G22" sqref="G22"/>
    </sheetView>
  </sheetViews>
  <sheetFormatPr defaultColWidth="5.85546875" defaultRowHeight="15" x14ac:dyDescent="0.25"/>
  <cols>
    <col min="1" max="1" width="8.85546875" style="1" hidden="1" customWidth="1"/>
    <col min="2" max="2" width="15.85546875" hidden="1" customWidth="1"/>
    <col min="3" max="3" width="87.140625" bestFit="1" customWidth="1"/>
    <col min="4" max="4" width="20.28515625" bestFit="1" customWidth="1"/>
    <col min="5" max="5" width="15.85546875" customWidth="1"/>
    <col min="6" max="6" width="17.28515625" bestFit="1" customWidth="1"/>
    <col min="7" max="7" width="18.140625" bestFit="1" customWidth="1"/>
    <col min="8" max="8" width="17.7109375" bestFit="1" customWidth="1"/>
    <col min="9" max="10" width="18.140625" bestFit="1" customWidth="1"/>
    <col min="11" max="11" width="17.7109375" bestFit="1" customWidth="1"/>
    <col min="12" max="12" width="18.140625" bestFit="1" customWidth="1"/>
    <col min="13" max="14" width="17.28515625" bestFit="1" customWidth="1"/>
    <col min="15" max="17" width="18.140625" bestFit="1" customWidth="1"/>
    <col min="18" max="18" width="30.85546875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3" customWidth="1"/>
    <col min="23" max="23" width="2" style="3" bestFit="1" customWidth="1"/>
    <col min="24" max="24" width="5.85546875" style="3"/>
  </cols>
  <sheetData>
    <row r="1" spans="1:25" ht="30" customHeight="1" x14ac:dyDescent="0.25"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"/>
      <c r="T1" s="2"/>
      <c r="U1" s="2"/>
    </row>
    <row r="2" spans="1:25" ht="15.75" x14ac:dyDescent="0.25">
      <c r="C2" s="61" t="s">
        <v>106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4"/>
      <c r="T2" s="4"/>
      <c r="U2" s="4"/>
    </row>
    <row r="3" spans="1:25" ht="15.75" customHeight="1" x14ac:dyDescent="0.25">
      <c r="C3" s="63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"/>
      <c r="T3" s="5"/>
      <c r="U3" s="5"/>
    </row>
    <row r="4" spans="1:25" ht="15.75" customHeight="1" x14ac:dyDescent="0.25">
      <c r="C4" s="64" t="s">
        <v>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5"/>
      <c r="T4" s="5"/>
      <c r="U4" s="5"/>
    </row>
    <row r="5" spans="1:25" ht="18.75" customHeight="1" x14ac:dyDescent="0.25">
      <c r="C5" s="6"/>
      <c r="D5" s="7"/>
      <c r="E5" s="7"/>
      <c r="F5" s="7"/>
      <c r="M5" s="8"/>
      <c r="O5" s="7"/>
    </row>
    <row r="6" spans="1:25" s="10" customFormat="1" ht="36.75" customHeight="1" x14ac:dyDescent="0.25">
      <c r="A6" s="9"/>
      <c r="C6" s="65" t="s">
        <v>3</v>
      </c>
      <c r="D6" s="66" t="s">
        <v>4</v>
      </c>
      <c r="E6" s="68" t="s">
        <v>5</v>
      </c>
      <c r="F6" s="70" t="s">
        <v>6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11"/>
      <c r="T6" s="12"/>
      <c r="U6" s="11"/>
      <c r="V6" s="13"/>
      <c r="W6" s="12"/>
      <c r="X6" s="13"/>
      <c r="Y6" s="13"/>
    </row>
    <row r="7" spans="1:25" s="10" customFormat="1" x14ac:dyDescent="0.25">
      <c r="A7" s="9"/>
      <c r="C7" s="65"/>
      <c r="D7" s="67"/>
      <c r="E7" s="69"/>
      <c r="F7" s="14" t="s">
        <v>7</v>
      </c>
      <c r="G7" s="14" t="s">
        <v>8</v>
      </c>
      <c r="H7" s="14" t="s">
        <v>9</v>
      </c>
      <c r="I7" s="14" t="s">
        <v>10</v>
      </c>
      <c r="J7" s="15" t="s">
        <v>11</v>
      </c>
      <c r="K7" s="14" t="s">
        <v>12</v>
      </c>
      <c r="L7" s="15" t="s">
        <v>13</v>
      </c>
      <c r="M7" s="14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1"/>
      <c r="T7" s="11"/>
      <c r="U7" s="11"/>
      <c r="V7" s="13"/>
      <c r="W7" s="13"/>
      <c r="X7" s="13"/>
    </row>
    <row r="8" spans="1:25" ht="14.1" customHeight="1" x14ac:dyDescent="0.25">
      <c r="C8" s="16" t="s">
        <v>20</v>
      </c>
      <c r="D8" s="17">
        <f>SUM(D9,D15,D25,D35,D44,D51,D61,D66,D69)</f>
        <v>5167569188.2509165</v>
      </c>
      <c r="E8" s="17"/>
      <c r="F8" s="17">
        <f t="shared" ref="F8:R8" si="0">SUM(F9,F15,F25,F35,F44,F51,F61,F66,F69)</f>
        <v>227217620.41000003</v>
      </c>
      <c r="G8" s="17">
        <f t="shared" si="0"/>
        <v>295645910.43000001</v>
      </c>
      <c r="H8" s="17">
        <v>320777150.63999993</v>
      </c>
      <c r="I8" s="17">
        <v>279141819.19999999</v>
      </c>
      <c r="J8" s="17">
        <v>350836419.99000001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v>0</v>
      </c>
      <c r="R8" s="17">
        <f t="shared" si="0"/>
        <v>1473618920.6699998</v>
      </c>
      <c r="S8" s="18"/>
      <c r="T8" s="19"/>
      <c r="U8" s="18"/>
    </row>
    <row r="9" spans="1:25" ht="14.1" customHeight="1" x14ac:dyDescent="0.25">
      <c r="C9" s="20" t="s">
        <v>21</v>
      </c>
      <c r="D9" s="21">
        <v>3113295026.9204812</v>
      </c>
      <c r="E9" s="21"/>
      <c r="F9" s="21">
        <v>169527571.85000002</v>
      </c>
      <c r="G9" s="21">
        <v>226951163.01999995</v>
      </c>
      <c r="H9" s="21">
        <v>195980340.77000001</v>
      </c>
      <c r="I9" s="21">
        <v>189838138.31</v>
      </c>
      <c r="J9" s="21">
        <v>185562011.15000001</v>
      </c>
      <c r="K9" s="21"/>
      <c r="L9" s="21"/>
      <c r="M9" s="21"/>
      <c r="N9" s="21"/>
      <c r="O9" s="21"/>
      <c r="P9" s="21"/>
      <c r="Q9" s="21"/>
      <c r="R9" s="21">
        <f t="shared" ref="R9" si="1">SUM(R10:R14)</f>
        <v>967859225.0999999</v>
      </c>
      <c r="S9" s="19"/>
      <c r="T9" s="19"/>
      <c r="U9" s="22"/>
      <c r="V9" s="19"/>
      <c r="W9" s="19"/>
      <c r="X9" s="19"/>
    </row>
    <row r="10" spans="1:25" ht="14.1" customHeight="1" x14ac:dyDescent="0.25">
      <c r="A10" s="1">
        <v>211</v>
      </c>
      <c r="C10" s="23" t="s">
        <v>22</v>
      </c>
      <c r="D10" s="7">
        <v>1986781033.6256976</v>
      </c>
      <c r="E10" s="7"/>
      <c r="F10" s="24">
        <v>122174826.98</v>
      </c>
      <c r="G10" s="24">
        <v>168122002.50999996</v>
      </c>
      <c r="H10" s="24">
        <v>143667412.16999999</v>
      </c>
      <c r="I10" s="24">
        <v>143453066.35999998</v>
      </c>
      <c r="J10" s="24">
        <v>135394362.63000003</v>
      </c>
      <c r="K10" s="24"/>
      <c r="L10" s="24"/>
      <c r="M10" s="24"/>
      <c r="N10" s="24"/>
      <c r="O10" s="24"/>
      <c r="P10" s="24"/>
      <c r="Q10" s="24"/>
      <c r="R10" s="7">
        <f>SUM(F10:Q10)</f>
        <v>712811670.64999998</v>
      </c>
      <c r="S10" s="7"/>
      <c r="T10" s="3"/>
      <c r="U10" s="25"/>
    </row>
    <row r="11" spans="1:25" ht="14.1" customHeight="1" x14ac:dyDescent="0.25">
      <c r="A11" s="1">
        <v>212</v>
      </c>
      <c r="C11" s="23" t="s">
        <v>23</v>
      </c>
      <c r="D11" s="7">
        <v>271087297.54774809</v>
      </c>
      <c r="E11" s="7"/>
      <c r="F11" s="24">
        <v>20554231.229999997</v>
      </c>
      <c r="G11" s="24">
        <v>26346593.150000002</v>
      </c>
      <c r="H11" s="24">
        <v>20848294.27</v>
      </c>
      <c r="I11" s="24">
        <v>17691578.02</v>
      </c>
      <c r="J11" s="24">
        <v>21109285.890000001</v>
      </c>
      <c r="K11" s="24"/>
      <c r="L11" s="24"/>
      <c r="M11" s="24"/>
      <c r="N11" s="24"/>
      <c r="O11" s="24"/>
      <c r="P11" s="24"/>
      <c r="Q11" s="24"/>
      <c r="R11" s="7">
        <f t="shared" ref="R11:R72" si="2">SUM(F11:Q11)</f>
        <v>106549982.55999999</v>
      </c>
      <c r="S11" s="7"/>
      <c r="T11" s="3"/>
      <c r="U11" s="25"/>
    </row>
    <row r="12" spans="1:25" ht="14.1" customHeight="1" x14ac:dyDescent="0.25">
      <c r="A12" s="1">
        <v>213</v>
      </c>
      <c r="C12" s="23" t="s">
        <v>24</v>
      </c>
      <c r="D12" s="7">
        <v>25582159.937880006</v>
      </c>
      <c r="E12" s="7"/>
      <c r="F12" s="24">
        <v>2031592.6500000004</v>
      </c>
      <c r="G12" s="24">
        <v>1991092.7200000002</v>
      </c>
      <c r="H12" s="24">
        <v>2107935.1500000004</v>
      </c>
      <c r="I12" s="24">
        <v>2172141.5200000005</v>
      </c>
      <c r="J12" s="24">
        <v>2159329.5</v>
      </c>
      <c r="K12" s="24"/>
      <c r="L12" s="24"/>
      <c r="M12" s="24"/>
      <c r="N12" s="24"/>
      <c r="O12" s="24"/>
      <c r="P12" s="24"/>
      <c r="Q12" s="24"/>
      <c r="R12" s="7">
        <f t="shared" si="2"/>
        <v>10462091.540000003</v>
      </c>
      <c r="S12" s="7"/>
      <c r="T12" s="3"/>
      <c r="U12" s="25"/>
    </row>
    <row r="13" spans="1:25" ht="14.1" customHeight="1" x14ac:dyDescent="0.25">
      <c r="A13" s="1">
        <v>214</v>
      </c>
      <c r="C13" s="23" t="s">
        <v>25</v>
      </c>
      <c r="D13" s="7">
        <v>613568180.82083857</v>
      </c>
      <c r="E13" s="7"/>
      <c r="F13" s="24">
        <v>8783938.1499999966</v>
      </c>
      <c r="G13" s="24">
        <v>12993956.699999994</v>
      </c>
      <c r="H13" s="24">
        <v>12476670.029999992</v>
      </c>
      <c r="I13" s="24">
        <v>9628876.069999991</v>
      </c>
      <c r="J13" s="24">
        <v>9814782.1499999873</v>
      </c>
      <c r="K13" s="24"/>
      <c r="L13" s="24"/>
      <c r="M13" s="24"/>
      <c r="N13" s="24"/>
      <c r="O13" s="24"/>
      <c r="P13" s="24"/>
      <c r="Q13" s="24"/>
      <c r="R13" s="7">
        <f t="shared" si="2"/>
        <v>53698223.099999964</v>
      </c>
      <c r="S13" s="7"/>
      <c r="T13" s="3"/>
      <c r="U13" s="25"/>
    </row>
    <row r="14" spans="1:25" ht="14.1" customHeight="1" x14ac:dyDescent="0.25">
      <c r="A14" s="1">
        <v>215</v>
      </c>
      <c r="C14" s="23" t="s">
        <v>26</v>
      </c>
      <c r="D14" s="7">
        <v>216276354.98831689</v>
      </c>
      <c r="E14" s="7"/>
      <c r="F14" s="24">
        <v>15982982.839999998</v>
      </c>
      <c r="G14" s="24">
        <v>17497517.940000001</v>
      </c>
      <c r="H14" s="24">
        <v>16880029.150000002</v>
      </c>
      <c r="I14" s="24">
        <v>16892476.339999996</v>
      </c>
      <c r="J14" s="24">
        <v>17084250.98</v>
      </c>
      <c r="K14" s="24"/>
      <c r="L14" s="24"/>
      <c r="M14" s="24"/>
      <c r="N14" s="24"/>
      <c r="O14" s="24"/>
      <c r="P14" s="24"/>
      <c r="Q14" s="24"/>
      <c r="R14" s="7">
        <f t="shared" si="2"/>
        <v>84337257.250000015</v>
      </c>
      <c r="S14" s="7"/>
      <c r="T14" s="3"/>
      <c r="U14" s="25"/>
    </row>
    <row r="15" spans="1:25" ht="14.1" customHeight="1" x14ac:dyDescent="0.25">
      <c r="C15" s="20" t="s">
        <v>27</v>
      </c>
      <c r="D15" s="21">
        <v>1068310647.8531379</v>
      </c>
      <c r="E15" s="21"/>
      <c r="F15" s="26">
        <v>28836833.500000004</v>
      </c>
      <c r="G15" s="26">
        <v>31522702.240000002</v>
      </c>
      <c r="H15" s="26">
        <v>95246219.609999925</v>
      </c>
      <c r="I15" s="26">
        <v>64906294.18</v>
      </c>
      <c r="J15" s="21">
        <v>92099407.769999996</v>
      </c>
      <c r="K15" s="21"/>
      <c r="L15" s="21"/>
      <c r="M15" s="21"/>
      <c r="N15" s="21"/>
      <c r="O15" s="21"/>
      <c r="P15" s="21"/>
      <c r="Q15" s="26"/>
      <c r="R15" s="21">
        <f t="shared" ref="R15" si="3">SUM(R16:R24)</f>
        <v>312611457.29999995</v>
      </c>
      <c r="S15" s="19"/>
      <c r="T15" s="19"/>
      <c r="U15" s="22"/>
      <c r="V15" s="19"/>
      <c r="W15" s="19"/>
      <c r="X15" s="19"/>
    </row>
    <row r="16" spans="1:25" ht="14.1" customHeight="1" x14ac:dyDescent="0.25">
      <c r="A16" s="1">
        <v>221</v>
      </c>
      <c r="C16" s="23" t="s">
        <v>28</v>
      </c>
      <c r="D16" s="7">
        <v>67207833.586666644</v>
      </c>
      <c r="E16" s="7"/>
      <c r="F16" s="24">
        <v>5013738.09</v>
      </c>
      <c r="G16" s="24">
        <v>1683531.0999999999</v>
      </c>
      <c r="H16" s="24">
        <v>4334027.04</v>
      </c>
      <c r="I16" s="24">
        <v>8541323.7300000004</v>
      </c>
      <c r="J16" s="24">
        <v>5075993.78</v>
      </c>
      <c r="K16" s="24"/>
      <c r="L16" s="24"/>
      <c r="M16" s="24"/>
      <c r="N16" s="24"/>
      <c r="O16" s="24"/>
      <c r="P16" s="24"/>
      <c r="Q16" s="24"/>
      <c r="R16" s="7">
        <f t="shared" si="2"/>
        <v>24648613.740000002</v>
      </c>
      <c r="S16" s="7"/>
      <c r="T16" s="3"/>
      <c r="U16" s="25"/>
    </row>
    <row r="17" spans="1:24" ht="14.1" customHeight="1" x14ac:dyDescent="0.25">
      <c r="A17" s="1">
        <v>222</v>
      </c>
      <c r="C17" s="23" t="s">
        <v>29</v>
      </c>
      <c r="D17" s="7">
        <v>80838391.666666627</v>
      </c>
      <c r="E17" s="7"/>
      <c r="F17" s="24">
        <v>5263585</v>
      </c>
      <c r="G17" s="24">
        <v>2208220</v>
      </c>
      <c r="H17" s="24">
        <v>6233081.04</v>
      </c>
      <c r="I17" s="24">
        <v>4733686.84</v>
      </c>
      <c r="J17" s="24">
        <v>3752117.81</v>
      </c>
      <c r="K17" s="24"/>
      <c r="L17" s="24"/>
      <c r="M17" s="24"/>
      <c r="N17" s="24"/>
      <c r="O17" s="24"/>
      <c r="P17" s="24"/>
      <c r="Q17" s="24"/>
      <c r="R17" s="7">
        <f t="shared" si="2"/>
        <v>22190690.689999998</v>
      </c>
      <c r="S17" s="7"/>
      <c r="T17" s="3"/>
      <c r="U17" s="25"/>
    </row>
    <row r="18" spans="1:24" ht="14.1" customHeight="1" x14ac:dyDescent="0.25">
      <c r="A18" s="1">
        <v>223</v>
      </c>
      <c r="C18" s="23" t="s">
        <v>30</v>
      </c>
      <c r="D18" s="7">
        <v>48216858.116600007</v>
      </c>
      <c r="E18" s="7"/>
      <c r="F18" s="24">
        <v>1019591.5</v>
      </c>
      <c r="G18" s="24">
        <v>3522841.56</v>
      </c>
      <c r="H18" s="24">
        <v>2116094.0100000002</v>
      </c>
      <c r="I18" s="24">
        <v>3350738.9000000004</v>
      </c>
      <c r="J18" s="24">
        <v>1763960.21</v>
      </c>
      <c r="K18" s="24"/>
      <c r="L18" s="24"/>
      <c r="M18" s="24"/>
      <c r="N18" s="24"/>
      <c r="O18" s="24"/>
      <c r="P18" s="24"/>
      <c r="Q18" s="24"/>
      <c r="R18" s="7">
        <f t="shared" si="2"/>
        <v>11773226.18</v>
      </c>
      <c r="S18" s="7"/>
      <c r="T18" s="3"/>
      <c r="U18" s="25"/>
    </row>
    <row r="19" spans="1:24" ht="14.1" customHeight="1" x14ac:dyDescent="0.25">
      <c r="A19" s="1">
        <v>224</v>
      </c>
      <c r="C19" s="23" t="s">
        <v>31</v>
      </c>
      <c r="D19" s="7">
        <v>7295458.3399999999</v>
      </c>
      <c r="E19" s="7"/>
      <c r="F19" s="24">
        <v>139525.88</v>
      </c>
      <c r="G19" s="24">
        <v>562068</v>
      </c>
      <c r="H19" s="24">
        <v>482699.95</v>
      </c>
      <c r="I19" s="24">
        <v>286857.14</v>
      </c>
      <c r="J19" s="24">
        <v>104777.51</v>
      </c>
      <c r="K19" s="24"/>
      <c r="L19" s="24"/>
      <c r="M19" s="24"/>
      <c r="N19" s="24"/>
      <c r="O19" s="24"/>
      <c r="P19" s="24"/>
      <c r="Q19" s="24"/>
      <c r="R19" s="7">
        <f t="shared" si="2"/>
        <v>1575928.4800000002</v>
      </c>
      <c r="S19" s="7"/>
      <c r="T19" s="3"/>
      <c r="U19" s="25"/>
    </row>
    <row r="20" spans="1:24" ht="14.1" customHeight="1" x14ac:dyDescent="0.25">
      <c r="A20" s="1">
        <v>225</v>
      </c>
      <c r="C20" s="23" t="s">
        <v>32</v>
      </c>
      <c r="D20" s="7">
        <v>290088143.2942</v>
      </c>
      <c r="E20" s="7"/>
      <c r="F20" s="24">
        <v>4567014.1100000003</v>
      </c>
      <c r="G20" s="24">
        <v>5502723.7400000002</v>
      </c>
      <c r="H20" s="24">
        <v>5742946.9900000002</v>
      </c>
      <c r="I20" s="24">
        <v>13308852.789999999</v>
      </c>
      <c r="J20" s="24">
        <v>56938602.359999999</v>
      </c>
      <c r="K20" s="24"/>
      <c r="L20" s="24"/>
      <c r="M20" s="24"/>
      <c r="N20" s="24"/>
      <c r="O20" s="24"/>
      <c r="P20" s="24"/>
      <c r="Q20" s="24"/>
      <c r="R20" s="7">
        <f t="shared" si="2"/>
        <v>86060139.99000001</v>
      </c>
      <c r="S20" s="7"/>
      <c r="T20" s="3"/>
      <c r="U20" s="25"/>
    </row>
    <row r="21" spans="1:24" ht="14.1" customHeight="1" x14ac:dyDescent="0.25">
      <c r="A21" s="1">
        <v>226</v>
      </c>
      <c r="C21" s="23" t="s">
        <v>33</v>
      </c>
      <c r="D21" s="7">
        <v>169042888.39594465</v>
      </c>
      <c r="E21" s="7"/>
      <c r="F21" s="24">
        <v>7069542.6800000006</v>
      </c>
      <c r="G21" s="24">
        <v>6596617.0800000019</v>
      </c>
      <c r="H21" s="24">
        <v>52755684.029999927</v>
      </c>
      <c r="I21" s="24">
        <v>7576840.6500000022</v>
      </c>
      <c r="J21" s="24">
        <v>8480224.5999999996</v>
      </c>
      <c r="K21" s="24"/>
      <c r="L21" s="24"/>
      <c r="M21" s="24"/>
      <c r="N21" s="24"/>
      <c r="O21" s="24"/>
      <c r="P21" s="24"/>
      <c r="Q21" s="24"/>
      <c r="R21" s="7">
        <f t="shared" si="2"/>
        <v>82478909.039999932</v>
      </c>
      <c r="S21" s="7"/>
      <c r="T21" s="3"/>
      <c r="U21" s="25"/>
    </row>
    <row r="22" spans="1:24" ht="14.1" customHeight="1" x14ac:dyDescent="0.25">
      <c r="A22" s="1">
        <v>227</v>
      </c>
      <c r="C22" s="23" t="s">
        <v>34</v>
      </c>
      <c r="D22" s="7">
        <v>69165830.039999992</v>
      </c>
      <c r="E22" s="7"/>
      <c r="F22" s="24">
        <v>676669.69</v>
      </c>
      <c r="G22" s="24">
        <v>845305.75</v>
      </c>
      <c r="H22" s="24">
        <v>495143.43</v>
      </c>
      <c r="I22" s="24">
        <v>888015.6</v>
      </c>
      <c r="J22" s="24">
        <v>989259.17999999993</v>
      </c>
      <c r="K22" s="24"/>
      <c r="L22" s="24"/>
      <c r="M22" s="24"/>
      <c r="N22" s="24"/>
      <c r="O22" s="24"/>
      <c r="P22" s="24"/>
      <c r="Q22" s="24"/>
      <c r="R22" s="7">
        <f t="shared" si="2"/>
        <v>3894393.6499999994</v>
      </c>
      <c r="S22" s="7"/>
      <c r="T22" s="3"/>
      <c r="U22" s="25"/>
    </row>
    <row r="23" spans="1:24" ht="14.1" customHeight="1" x14ac:dyDescent="0.25">
      <c r="A23" s="1">
        <v>228</v>
      </c>
      <c r="C23" s="23" t="s">
        <v>35</v>
      </c>
      <c r="D23" s="7">
        <v>325937187.25305998</v>
      </c>
      <c r="E23" s="7"/>
      <c r="F23" s="24">
        <v>5368703.8899999997</v>
      </c>
      <c r="G23" s="24">
        <v>7627817.04</v>
      </c>
      <c r="H23" s="24">
        <v>18932031.710000001</v>
      </c>
      <c r="I23" s="24">
        <v>23327037</v>
      </c>
      <c r="J23" s="24">
        <v>10872495.18</v>
      </c>
      <c r="K23" s="24"/>
      <c r="L23" s="24"/>
      <c r="M23" s="24"/>
      <c r="N23" s="24"/>
      <c r="O23" s="24"/>
      <c r="P23" s="24"/>
      <c r="Q23" s="24"/>
      <c r="R23" s="7">
        <f t="shared" si="2"/>
        <v>66128084.82</v>
      </c>
      <c r="S23" s="7"/>
      <c r="T23" s="3"/>
      <c r="U23" s="25"/>
      <c r="W23" s="3">
        <f>E23-U14</f>
        <v>0</v>
      </c>
    </row>
    <row r="24" spans="1:24" ht="14.1" customHeight="1" x14ac:dyDescent="0.25">
      <c r="A24" s="1">
        <v>229</v>
      </c>
      <c r="C24" s="23" t="s">
        <v>36</v>
      </c>
      <c r="D24" s="7">
        <v>10518057.159999996</v>
      </c>
      <c r="E24" s="7"/>
      <c r="F24" s="24">
        <v>-281537.34000000003</v>
      </c>
      <c r="G24" s="24">
        <v>2973577.9699999997</v>
      </c>
      <c r="H24" s="24">
        <v>4154511.41</v>
      </c>
      <c r="I24" s="24">
        <v>2892941.5300000007</v>
      </c>
      <c r="J24" s="24">
        <v>4121977.1400000006</v>
      </c>
      <c r="K24" s="24"/>
      <c r="L24" s="24"/>
      <c r="M24" s="24"/>
      <c r="N24" s="24"/>
      <c r="O24" s="24"/>
      <c r="P24" s="24"/>
      <c r="Q24" s="24"/>
      <c r="R24" s="7">
        <f t="shared" si="2"/>
        <v>13861470.710000001</v>
      </c>
      <c r="S24" s="7"/>
      <c r="T24" s="3"/>
      <c r="U24" s="25"/>
    </row>
    <row r="25" spans="1:24" ht="14.1" customHeight="1" x14ac:dyDescent="0.25">
      <c r="C25" s="20" t="s">
        <v>37</v>
      </c>
      <c r="D25" s="21">
        <v>59704790.793333337</v>
      </c>
      <c r="E25" s="21"/>
      <c r="F25" s="26">
        <v>1016177.55</v>
      </c>
      <c r="G25" s="26">
        <v>1239655.53</v>
      </c>
      <c r="H25" s="26">
        <v>1672962.48</v>
      </c>
      <c r="I25" s="26">
        <v>1027933.67</v>
      </c>
      <c r="J25" s="26">
        <v>2191205.5</v>
      </c>
      <c r="K25" s="26"/>
      <c r="L25" s="26"/>
      <c r="M25" s="26"/>
      <c r="N25" s="26"/>
      <c r="O25" s="26"/>
      <c r="P25" s="26"/>
      <c r="Q25" s="26"/>
      <c r="R25" s="21">
        <f t="shared" ref="R25" si="4">SUM(R26:R34)</f>
        <v>7147934.7300000004</v>
      </c>
      <c r="S25" s="19"/>
      <c r="T25" s="19"/>
      <c r="U25" s="22"/>
      <c r="V25" s="19"/>
      <c r="W25" s="19"/>
      <c r="X25" s="19"/>
    </row>
    <row r="26" spans="1:24" ht="14.1" customHeight="1" x14ac:dyDescent="0.25">
      <c r="A26" s="1">
        <v>231</v>
      </c>
      <c r="C26" s="23" t="s">
        <v>38</v>
      </c>
      <c r="D26" s="7">
        <v>28062324.5</v>
      </c>
      <c r="E26" s="7"/>
      <c r="F26" s="24">
        <v>29847.249999999996</v>
      </c>
      <c r="G26" s="24">
        <v>345365.71</v>
      </c>
      <c r="H26" s="24">
        <v>217401.82</v>
      </c>
      <c r="I26" s="24">
        <v>355189.02</v>
      </c>
      <c r="J26" s="24">
        <v>100677.63</v>
      </c>
      <c r="K26" s="24"/>
      <c r="L26" s="24"/>
      <c r="M26" s="24"/>
      <c r="N26" s="24"/>
      <c r="O26" s="24"/>
      <c r="P26" s="24"/>
      <c r="Q26" s="24"/>
      <c r="R26" s="7">
        <f t="shared" si="2"/>
        <v>1048481.43</v>
      </c>
      <c r="S26" s="7"/>
      <c r="T26" s="3"/>
      <c r="U26" s="25"/>
    </row>
    <row r="27" spans="1:24" ht="14.1" customHeight="1" x14ac:dyDescent="0.25">
      <c r="A27" s="1">
        <v>232</v>
      </c>
      <c r="C27" s="23" t="s">
        <v>39</v>
      </c>
      <c r="D27" s="7">
        <v>4582477</v>
      </c>
      <c r="E27" s="7"/>
      <c r="F27" s="24">
        <v>0</v>
      </c>
      <c r="G27" s="24">
        <v>0</v>
      </c>
      <c r="H27" s="24">
        <v>276421.49</v>
      </c>
      <c r="I27" s="24">
        <v>0</v>
      </c>
      <c r="J27" s="24">
        <v>28193.42</v>
      </c>
      <c r="K27" s="24"/>
      <c r="L27" s="24"/>
      <c r="M27" s="24"/>
      <c r="N27" s="24"/>
      <c r="O27" s="24"/>
      <c r="P27" s="24"/>
      <c r="Q27" s="24"/>
      <c r="R27" s="7">
        <f t="shared" si="2"/>
        <v>304614.90999999997</v>
      </c>
      <c r="S27" s="7"/>
      <c r="T27" s="3"/>
      <c r="U27" s="25"/>
    </row>
    <row r="28" spans="1:24" ht="14.1" customHeight="1" x14ac:dyDescent="0.25">
      <c r="A28" s="1">
        <v>233</v>
      </c>
      <c r="C28" s="23" t="s">
        <v>40</v>
      </c>
      <c r="D28" s="7">
        <v>3915333.833333333</v>
      </c>
      <c r="E28" s="7"/>
      <c r="F28" s="24">
        <v>115345</v>
      </c>
      <c r="G28" s="24">
        <v>121935</v>
      </c>
      <c r="H28" s="24">
        <v>229082</v>
      </c>
      <c r="I28" s="24">
        <v>43585</v>
      </c>
      <c r="J28" s="24">
        <v>163150</v>
      </c>
      <c r="K28" s="24"/>
      <c r="L28" s="24"/>
      <c r="M28" s="24"/>
      <c r="N28" s="24"/>
      <c r="O28" s="24"/>
      <c r="P28" s="24"/>
      <c r="Q28" s="24"/>
      <c r="R28" s="7">
        <f t="shared" si="2"/>
        <v>673097</v>
      </c>
      <c r="S28" s="7"/>
      <c r="T28" s="3"/>
      <c r="U28" s="25"/>
    </row>
    <row r="29" spans="1:24" ht="14.1" customHeight="1" x14ac:dyDescent="0.25">
      <c r="A29" s="1">
        <v>234</v>
      </c>
      <c r="C29" s="23" t="s">
        <v>41</v>
      </c>
      <c r="D29" s="7">
        <v>722765</v>
      </c>
      <c r="E29" s="7"/>
      <c r="F29" s="24">
        <v>0</v>
      </c>
      <c r="G29" s="24">
        <v>1728.45</v>
      </c>
      <c r="H29" s="24">
        <v>1969.11</v>
      </c>
      <c r="I29" s="24">
        <v>0</v>
      </c>
      <c r="J29" s="24">
        <v>214685</v>
      </c>
      <c r="K29" s="24"/>
      <c r="L29" s="24"/>
      <c r="M29" s="24"/>
      <c r="N29" s="24"/>
      <c r="O29" s="24"/>
      <c r="P29" s="24"/>
      <c r="Q29" s="24"/>
      <c r="R29" s="7">
        <f t="shared" si="2"/>
        <v>218382.56</v>
      </c>
      <c r="S29" s="7"/>
      <c r="T29" s="3"/>
      <c r="U29" s="25"/>
    </row>
    <row r="30" spans="1:24" ht="14.1" customHeight="1" x14ac:dyDescent="0.25">
      <c r="A30" s="1">
        <v>235</v>
      </c>
      <c r="C30" s="23" t="s">
        <v>42</v>
      </c>
      <c r="D30" s="7">
        <v>260000</v>
      </c>
      <c r="E30" s="7"/>
      <c r="F30" s="24">
        <v>134426.51999999999</v>
      </c>
      <c r="G30" s="24">
        <v>0</v>
      </c>
      <c r="H30" s="24">
        <v>0</v>
      </c>
      <c r="I30" s="24">
        <v>0</v>
      </c>
      <c r="J30" s="24">
        <v>49562.64</v>
      </c>
      <c r="K30" s="24"/>
      <c r="L30" s="24"/>
      <c r="M30" s="24"/>
      <c r="N30" s="24"/>
      <c r="O30" s="24"/>
      <c r="P30" s="24"/>
      <c r="Q30" s="24"/>
      <c r="R30" s="7">
        <f t="shared" si="2"/>
        <v>183989.15999999997</v>
      </c>
      <c r="S30" s="7"/>
      <c r="T30" s="3"/>
      <c r="U30" s="25"/>
    </row>
    <row r="31" spans="1:24" ht="14.1" customHeight="1" x14ac:dyDescent="0.25">
      <c r="A31" s="1">
        <v>236</v>
      </c>
      <c r="C31" s="23" t="s">
        <v>43</v>
      </c>
      <c r="D31" s="7">
        <v>1345000</v>
      </c>
      <c r="E31" s="7"/>
      <c r="F31" s="24">
        <v>0</v>
      </c>
      <c r="G31" s="24">
        <v>175025.12</v>
      </c>
      <c r="H31" s="24">
        <v>64</v>
      </c>
      <c r="I31" s="24">
        <v>0</v>
      </c>
      <c r="J31" s="24">
        <v>15455</v>
      </c>
      <c r="K31" s="24"/>
      <c r="L31" s="24"/>
      <c r="M31" s="24"/>
      <c r="N31" s="24"/>
      <c r="O31" s="24"/>
      <c r="P31" s="24"/>
      <c r="Q31" s="24"/>
      <c r="R31" s="7">
        <f t="shared" si="2"/>
        <v>190544.12</v>
      </c>
      <c r="S31" s="7"/>
      <c r="T31" s="3"/>
      <c r="U31" s="25"/>
    </row>
    <row r="32" spans="1:24" ht="14.1" customHeight="1" x14ac:dyDescent="0.25">
      <c r="A32" s="1">
        <v>237</v>
      </c>
      <c r="C32" s="23" t="s">
        <v>44</v>
      </c>
      <c r="D32" s="7">
        <v>4821888</v>
      </c>
      <c r="E32" s="7"/>
      <c r="F32" s="24">
        <v>158069.9</v>
      </c>
      <c r="G32" s="24">
        <v>202885.14</v>
      </c>
      <c r="H32" s="24">
        <v>194736.53</v>
      </c>
      <c r="I32" s="24">
        <v>240971.8</v>
      </c>
      <c r="J32" s="24">
        <v>657906.46000000008</v>
      </c>
      <c r="K32" s="24"/>
      <c r="L32" s="24"/>
      <c r="M32" s="24"/>
      <c r="N32" s="24"/>
      <c r="O32" s="24"/>
      <c r="P32" s="24"/>
      <c r="Q32" s="24"/>
      <c r="R32" s="7">
        <f t="shared" si="2"/>
        <v>1454569.83</v>
      </c>
      <c r="S32" s="7"/>
      <c r="T32" s="3"/>
      <c r="U32" s="25"/>
    </row>
    <row r="33" spans="1:24" ht="14.1" customHeight="1" x14ac:dyDescent="0.25">
      <c r="A33" s="1">
        <v>238</v>
      </c>
      <c r="C33" s="23" t="s">
        <v>45</v>
      </c>
      <c r="D33" s="7">
        <v>0</v>
      </c>
      <c r="E33" s="7"/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/>
      <c r="L33" s="24"/>
      <c r="M33" s="24"/>
      <c r="N33" s="24"/>
      <c r="O33" s="24"/>
      <c r="P33" s="24"/>
      <c r="Q33" s="24"/>
      <c r="R33" s="7">
        <f t="shared" si="2"/>
        <v>0</v>
      </c>
      <c r="S33" s="7"/>
      <c r="T33" s="3"/>
      <c r="U33" s="25"/>
    </row>
    <row r="34" spans="1:24" ht="14.1" customHeight="1" x14ac:dyDescent="0.25">
      <c r="A34" s="1">
        <v>239</v>
      </c>
      <c r="C34" s="23" t="s">
        <v>46</v>
      </c>
      <c r="D34" s="7">
        <v>15995002.460000001</v>
      </c>
      <c r="E34" s="7"/>
      <c r="F34" s="24">
        <v>578488.88</v>
      </c>
      <c r="G34" s="24">
        <v>392716.10999999993</v>
      </c>
      <c r="H34" s="24">
        <v>753287.53</v>
      </c>
      <c r="I34" s="24">
        <v>388187.85</v>
      </c>
      <c r="J34" s="24">
        <v>961575.35000000009</v>
      </c>
      <c r="K34" s="24"/>
      <c r="L34" s="24"/>
      <c r="M34" s="24"/>
      <c r="N34" s="24"/>
      <c r="O34" s="24"/>
      <c r="P34" s="24"/>
      <c r="Q34" s="24"/>
      <c r="R34" s="7">
        <f t="shared" si="2"/>
        <v>3074255.72</v>
      </c>
      <c r="S34" s="7"/>
      <c r="T34" s="3"/>
      <c r="U34" s="25"/>
    </row>
    <row r="35" spans="1:24" ht="14.1" customHeight="1" x14ac:dyDescent="0.25">
      <c r="C35" s="20" t="s">
        <v>47</v>
      </c>
      <c r="D35" s="21">
        <v>452407996.90396369</v>
      </c>
      <c r="E35" s="21"/>
      <c r="F35" s="21">
        <v>23121911.890000001</v>
      </c>
      <c r="G35" s="21">
        <v>28673574.789999999</v>
      </c>
      <c r="H35" s="21">
        <v>26898067.329999998</v>
      </c>
      <c r="I35" s="21">
        <v>23125656.209999997</v>
      </c>
      <c r="J35" s="21">
        <v>34398688.890000001</v>
      </c>
      <c r="K35" s="21"/>
      <c r="L35" s="21"/>
      <c r="M35" s="21"/>
      <c r="N35" s="21"/>
      <c r="O35" s="21"/>
      <c r="P35" s="21"/>
      <c r="Q35" s="21"/>
      <c r="R35" s="21">
        <f t="shared" ref="R35" si="5">SUM(R36:R43)</f>
        <v>136217899.10999998</v>
      </c>
      <c r="S35" s="19"/>
      <c r="T35" s="19"/>
      <c r="U35" s="22"/>
      <c r="V35" s="19"/>
      <c r="W35" s="19"/>
      <c r="X35" s="19"/>
    </row>
    <row r="36" spans="1:24" ht="14.1" customHeight="1" x14ac:dyDescent="0.25">
      <c r="A36" s="1">
        <v>241</v>
      </c>
      <c r="C36" s="23" t="s">
        <v>48</v>
      </c>
      <c r="D36" s="7">
        <v>434600178.40146369</v>
      </c>
      <c r="E36" s="7"/>
      <c r="F36" s="24">
        <v>22013835.02</v>
      </c>
      <c r="G36" s="24">
        <v>27080840.699999999</v>
      </c>
      <c r="H36" s="24">
        <v>25051913.59</v>
      </c>
      <c r="I36" s="24">
        <v>23125656.209999997</v>
      </c>
      <c r="J36" s="24">
        <v>33495612.02</v>
      </c>
      <c r="K36" s="24"/>
      <c r="L36" s="24"/>
      <c r="M36" s="24"/>
      <c r="N36" s="24"/>
      <c r="O36" s="24"/>
      <c r="P36" s="24"/>
      <c r="Q36" s="24"/>
      <c r="R36" s="7">
        <f t="shared" si="2"/>
        <v>130767857.53999999</v>
      </c>
      <c r="S36" s="7"/>
      <c r="T36" s="3"/>
      <c r="U36" s="25"/>
      <c r="W36" s="3">
        <f>E36-U34</f>
        <v>0</v>
      </c>
    </row>
    <row r="37" spans="1:24" ht="14.1" customHeight="1" x14ac:dyDescent="0.25">
      <c r="A37" s="1">
        <v>242</v>
      </c>
      <c r="C37" s="23" t="s">
        <v>49</v>
      </c>
      <c r="D37" s="7">
        <v>11071882.502499999</v>
      </c>
      <c r="E37" s="7"/>
      <c r="F37" s="24">
        <v>1108076.8700000001</v>
      </c>
      <c r="G37" s="24">
        <v>903076.87</v>
      </c>
      <c r="H37" s="24">
        <v>1846153.74</v>
      </c>
      <c r="I37" s="24">
        <v>0</v>
      </c>
      <c r="J37" s="24">
        <v>903076.87</v>
      </c>
      <c r="K37" s="24"/>
      <c r="L37" s="24"/>
      <c r="M37" s="24"/>
      <c r="N37" s="24"/>
      <c r="O37" s="24"/>
      <c r="P37" s="24"/>
      <c r="Q37" s="24"/>
      <c r="R37" s="7">
        <f t="shared" si="2"/>
        <v>4760384.3500000006</v>
      </c>
      <c r="S37" s="7"/>
      <c r="T37" s="3"/>
      <c r="U37" s="25"/>
    </row>
    <row r="38" spans="1:24" ht="14.1" customHeight="1" x14ac:dyDescent="0.25">
      <c r="A38" s="1">
        <v>243</v>
      </c>
      <c r="C38" s="23" t="s">
        <v>50</v>
      </c>
      <c r="D38" s="7">
        <v>0</v>
      </c>
      <c r="E38" s="7"/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/>
      <c r="L38" s="24"/>
      <c r="M38" s="24"/>
      <c r="N38" s="24"/>
      <c r="O38" s="24"/>
      <c r="P38" s="24"/>
      <c r="Q38" s="24"/>
      <c r="R38" s="7">
        <f t="shared" si="2"/>
        <v>0</v>
      </c>
      <c r="S38" s="7"/>
      <c r="T38" s="3"/>
      <c r="U38" s="25"/>
    </row>
    <row r="39" spans="1:24" ht="14.1" customHeight="1" x14ac:dyDescent="0.25">
      <c r="A39" s="1">
        <v>244</v>
      </c>
      <c r="C39" s="23" t="s">
        <v>51</v>
      </c>
      <c r="D39" s="7">
        <v>0</v>
      </c>
      <c r="E39" s="7"/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/>
      <c r="L39" s="24"/>
      <c r="M39" s="24"/>
      <c r="N39" s="24"/>
      <c r="O39" s="24"/>
      <c r="P39" s="24"/>
      <c r="Q39" s="24"/>
      <c r="R39" s="7">
        <f t="shared" si="2"/>
        <v>0</v>
      </c>
      <c r="S39" s="7"/>
      <c r="T39" s="3"/>
      <c r="U39" s="25"/>
    </row>
    <row r="40" spans="1:24" ht="14.1" customHeight="1" x14ac:dyDescent="0.25">
      <c r="A40" s="1">
        <v>245</v>
      </c>
      <c r="C40" s="23" t="s">
        <v>52</v>
      </c>
      <c r="D40" s="7">
        <v>0</v>
      </c>
      <c r="E40" s="7"/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/>
      <c r="L40" s="24"/>
      <c r="M40" s="24"/>
      <c r="N40" s="24"/>
      <c r="O40" s="24"/>
      <c r="P40" s="24"/>
      <c r="Q40" s="24"/>
      <c r="R40" s="7">
        <f t="shared" si="2"/>
        <v>0</v>
      </c>
      <c r="S40" s="7"/>
      <c r="T40" s="3"/>
      <c r="U40" s="25"/>
    </row>
    <row r="41" spans="1:24" ht="14.1" customHeight="1" x14ac:dyDescent="0.25">
      <c r="A41" s="1">
        <v>246</v>
      </c>
      <c r="C41" s="23" t="s">
        <v>53</v>
      </c>
      <c r="D41" s="7">
        <v>0</v>
      </c>
      <c r="E41" s="7"/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/>
      <c r="L41" s="24"/>
      <c r="M41" s="24"/>
      <c r="N41" s="24"/>
      <c r="O41" s="24"/>
      <c r="P41" s="24"/>
      <c r="Q41" s="24"/>
      <c r="R41" s="7">
        <f t="shared" si="2"/>
        <v>0</v>
      </c>
      <c r="S41" s="7"/>
      <c r="T41" s="3"/>
      <c r="U41" s="25"/>
    </row>
    <row r="42" spans="1:24" ht="14.1" customHeight="1" x14ac:dyDescent="0.25">
      <c r="A42" s="1">
        <v>247</v>
      </c>
      <c r="C42" s="23" t="s">
        <v>54</v>
      </c>
      <c r="D42" s="7">
        <v>6735936</v>
      </c>
      <c r="E42" s="7"/>
      <c r="F42" s="24">
        <v>0</v>
      </c>
      <c r="G42" s="24">
        <v>689657.22</v>
      </c>
      <c r="H42" s="24">
        <v>0</v>
      </c>
      <c r="I42" s="24">
        <v>0</v>
      </c>
      <c r="J42" s="24">
        <v>0</v>
      </c>
      <c r="K42" s="24"/>
      <c r="L42" s="24"/>
      <c r="M42" s="24"/>
      <c r="N42" s="24"/>
      <c r="O42" s="24"/>
      <c r="P42" s="24"/>
      <c r="Q42" s="24"/>
      <c r="R42" s="7">
        <f t="shared" si="2"/>
        <v>689657.22</v>
      </c>
      <c r="S42" s="7"/>
      <c r="T42" s="3"/>
      <c r="U42" s="25"/>
    </row>
    <row r="43" spans="1:24" ht="14.1" customHeight="1" x14ac:dyDescent="0.25">
      <c r="A43" s="1">
        <v>249</v>
      </c>
      <c r="C43" s="23" t="s">
        <v>55</v>
      </c>
      <c r="D43" s="7">
        <v>0</v>
      </c>
      <c r="E43" s="7"/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/>
      <c r="L43" s="24"/>
      <c r="M43" s="24"/>
      <c r="N43" s="24"/>
      <c r="O43" s="24"/>
      <c r="P43" s="24"/>
      <c r="Q43" s="24"/>
      <c r="R43" s="7">
        <f t="shared" si="2"/>
        <v>0</v>
      </c>
      <c r="S43" s="7"/>
      <c r="T43" s="3"/>
      <c r="U43" s="25"/>
    </row>
    <row r="44" spans="1:24" ht="14.1" customHeight="1" x14ac:dyDescent="0.25">
      <c r="C44" s="20" t="s">
        <v>56</v>
      </c>
      <c r="D44" s="21">
        <v>0</v>
      </c>
      <c r="E44" s="7"/>
      <c r="F44" s="26">
        <v>0</v>
      </c>
      <c r="G44" s="26">
        <v>0</v>
      </c>
      <c r="H44" s="26">
        <v>0</v>
      </c>
      <c r="I44" s="24">
        <v>0</v>
      </c>
      <c r="J44" s="24">
        <v>0</v>
      </c>
      <c r="K44" s="24"/>
      <c r="L44" s="24"/>
      <c r="M44" s="24"/>
      <c r="N44" s="24"/>
      <c r="O44" s="24"/>
      <c r="P44" s="24"/>
      <c r="Q44" s="26"/>
      <c r="R44" s="21">
        <f t="shared" ref="R44" si="6">SUM(R45:R50)</f>
        <v>0</v>
      </c>
      <c r="S44" s="19"/>
      <c r="T44" s="19"/>
      <c r="U44" s="22"/>
      <c r="V44" s="19"/>
      <c r="W44" s="19"/>
      <c r="X44" s="19"/>
    </row>
    <row r="45" spans="1:24" ht="14.1" customHeight="1" x14ac:dyDescent="0.25">
      <c r="A45" s="1">
        <v>251</v>
      </c>
      <c r="C45" s="23" t="s">
        <v>57</v>
      </c>
      <c r="D45" s="7">
        <v>0</v>
      </c>
      <c r="E45" s="7"/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/>
      <c r="L45" s="24"/>
      <c r="M45" s="24"/>
      <c r="N45" s="24"/>
      <c r="O45" s="24"/>
      <c r="P45" s="24"/>
      <c r="Q45" s="24"/>
      <c r="R45" s="7">
        <f t="shared" si="2"/>
        <v>0</v>
      </c>
      <c r="S45" s="7"/>
      <c r="T45" s="3"/>
      <c r="U45" s="25"/>
    </row>
    <row r="46" spans="1:24" ht="14.1" customHeight="1" x14ac:dyDescent="0.25">
      <c r="A46" s="1">
        <v>252</v>
      </c>
      <c r="C46" s="23" t="s">
        <v>58</v>
      </c>
      <c r="D46" s="7">
        <v>0</v>
      </c>
      <c r="E46" s="7"/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/>
      <c r="L46" s="24"/>
      <c r="M46" s="24"/>
      <c r="N46" s="24"/>
      <c r="O46" s="24"/>
      <c r="P46" s="24"/>
      <c r="Q46" s="24"/>
      <c r="R46" s="7">
        <f t="shared" si="2"/>
        <v>0</v>
      </c>
      <c r="S46" s="7"/>
      <c r="T46" s="3"/>
      <c r="U46" s="25"/>
    </row>
    <row r="47" spans="1:24" ht="14.1" customHeight="1" x14ac:dyDescent="0.25">
      <c r="A47" s="1">
        <v>253</v>
      </c>
      <c r="C47" s="23" t="s">
        <v>59</v>
      </c>
      <c r="D47" s="7">
        <v>0</v>
      </c>
      <c r="E47" s="7"/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/>
      <c r="L47" s="24"/>
      <c r="M47" s="24"/>
      <c r="N47" s="24"/>
      <c r="O47" s="24"/>
      <c r="P47" s="24"/>
      <c r="Q47" s="24"/>
      <c r="R47" s="7">
        <f t="shared" si="2"/>
        <v>0</v>
      </c>
      <c r="S47" s="7"/>
      <c r="T47" s="3"/>
      <c r="U47" s="25"/>
    </row>
    <row r="48" spans="1:24" ht="14.1" customHeight="1" x14ac:dyDescent="0.25">
      <c r="A48" s="1">
        <v>254</v>
      </c>
      <c r="C48" s="23" t="s">
        <v>60</v>
      </c>
      <c r="D48" s="7">
        <v>0</v>
      </c>
      <c r="E48" s="7"/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/>
      <c r="L48" s="24"/>
      <c r="M48" s="24"/>
      <c r="N48" s="24"/>
      <c r="O48" s="24"/>
      <c r="P48" s="24"/>
      <c r="Q48" s="24"/>
      <c r="R48" s="7">
        <f t="shared" si="2"/>
        <v>0</v>
      </c>
      <c r="S48" s="7"/>
      <c r="T48" s="3"/>
      <c r="U48" s="25"/>
    </row>
    <row r="49" spans="1:24" ht="14.1" customHeight="1" x14ac:dyDescent="0.25">
      <c r="A49" s="1">
        <v>256</v>
      </c>
      <c r="C49" s="23" t="s">
        <v>61</v>
      </c>
      <c r="D49" s="7">
        <v>0</v>
      </c>
      <c r="E49" s="7"/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/>
      <c r="L49" s="24"/>
      <c r="M49" s="24"/>
      <c r="N49" s="24"/>
      <c r="O49" s="24"/>
      <c r="P49" s="24"/>
      <c r="Q49" s="24"/>
      <c r="R49" s="7">
        <f t="shared" si="2"/>
        <v>0</v>
      </c>
      <c r="S49" s="7"/>
      <c r="T49" s="3"/>
      <c r="U49" s="25"/>
    </row>
    <row r="50" spans="1:24" ht="14.1" customHeight="1" x14ac:dyDescent="0.25">
      <c r="A50" s="1">
        <v>259</v>
      </c>
      <c r="C50" s="23" t="s">
        <v>62</v>
      </c>
      <c r="D50" s="7">
        <v>0</v>
      </c>
      <c r="E50" s="7"/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/>
      <c r="L50" s="24"/>
      <c r="M50" s="24"/>
      <c r="N50" s="24"/>
      <c r="O50" s="24"/>
      <c r="P50" s="24"/>
      <c r="Q50" s="24"/>
      <c r="R50" s="7">
        <f t="shared" si="2"/>
        <v>0</v>
      </c>
      <c r="S50" s="7"/>
      <c r="T50" s="3"/>
      <c r="U50" s="25"/>
    </row>
    <row r="51" spans="1:24" ht="14.1" customHeight="1" x14ac:dyDescent="0.25">
      <c r="C51" s="20" t="s">
        <v>63</v>
      </c>
      <c r="D51" s="21">
        <v>460416986.04000002</v>
      </c>
      <c r="E51" s="21"/>
      <c r="F51" s="26">
        <v>4715125.62</v>
      </c>
      <c r="G51" s="26">
        <v>7258814.8499999996</v>
      </c>
      <c r="H51" s="26">
        <v>979560.45</v>
      </c>
      <c r="I51" s="26">
        <v>243796.83</v>
      </c>
      <c r="J51" s="26">
        <v>36585106.68</v>
      </c>
      <c r="K51" s="26"/>
      <c r="L51" s="26"/>
      <c r="M51" s="26"/>
      <c r="N51" s="26"/>
      <c r="O51" s="26"/>
      <c r="P51" s="26"/>
      <c r="Q51" s="26"/>
      <c r="R51" s="21">
        <f t="shared" ref="R51" si="7">SUM(R52:R60)</f>
        <v>49782404.43</v>
      </c>
      <c r="S51" s="19"/>
      <c r="T51" s="19"/>
      <c r="U51" s="22"/>
      <c r="V51" s="19"/>
      <c r="W51" s="19"/>
      <c r="X51" s="19"/>
    </row>
    <row r="52" spans="1:24" ht="14.1" customHeight="1" x14ac:dyDescent="0.25">
      <c r="A52" s="1">
        <v>261</v>
      </c>
      <c r="C52" s="23" t="s">
        <v>64</v>
      </c>
      <c r="D52" s="7">
        <v>36147060</v>
      </c>
      <c r="E52" s="7"/>
      <c r="F52" s="24">
        <v>1103936</v>
      </c>
      <c r="G52" s="24">
        <v>0</v>
      </c>
      <c r="H52" s="24">
        <v>0</v>
      </c>
      <c r="I52" s="24">
        <v>246200</v>
      </c>
      <c r="J52" s="24">
        <v>48207.64</v>
      </c>
      <c r="K52" s="24"/>
      <c r="L52" s="24"/>
      <c r="M52" s="24"/>
      <c r="N52" s="24"/>
      <c r="O52" s="24"/>
      <c r="P52" s="24"/>
      <c r="Q52" s="24"/>
      <c r="R52" s="7">
        <f t="shared" si="2"/>
        <v>1398343.64</v>
      </c>
      <c r="S52" s="7"/>
      <c r="T52" s="3"/>
      <c r="U52" s="25"/>
    </row>
    <row r="53" spans="1:24" ht="14.1" customHeight="1" x14ac:dyDescent="0.25">
      <c r="A53" s="1">
        <v>262</v>
      </c>
      <c r="C53" s="23" t="s">
        <v>65</v>
      </c>
      <c r="D53" s="7">
        <v>1462900</v>
      </c>
      <c r="E53" s="7"/>
      <c r="F53" s="24">
        <v>0</v>
      </c>
      <c r="G53" s="24">
        <v>0</v>
      </c>
      <c r="H53" s="24">
        <v>0</v>
      </c>
      <c r="I53" s="24">
        <v>-194690</v>
      </c>
      <c r="J53" s="24">
        <v>194690</v>
      </c>
      <c r="K53" s="24"/>
      <c r="L53" s="24"/>
      <c r="M53" s="24"/>
      <c r="N53" s="24"/>
      <c r="O53" s="24"/>
      <c r="P53" s="24"/>
      <c r="Q53" s="24"/>
      <c r="R53" s="7">
        <f t="shared" si="2"/>
        <v>0</v>
      </c>
      <c r="S53" s="7"/>
      <c r="T53" s="3"/>
      <c r="U53" s="25"/>
    </row>
    <row r="54" spans="1:24" ht="14.1" customHeight="1" x14ac:dyDescent="0.25">
      <c r="A54" s="1">
        <v>263</v>
      </c>
      <c r="C54" s="23" t="s">
        <v>66</v>
      </c>
      <c r="D54" s="7">
        <v>77925</v>
      </c>
      <c r="E54" s="7"/>
      <c r="F54" s="24">
        <v>0</v>
      </c>
      <c r="G54" s="24">
        <v>0</v>
      </c>
      <c r="H54" s="24">
        <v>0</v>
      </c>
      <c r="I54" s="24">
        <v>4647.9799999999996</v>
      </c>
      <c r="J54" s="24">
        <v>0</v>
      </c>
      <c r="K54" s="24"/>
      <c r="L54" s="24"/>
      <c r="M54" s="24"/>
      <c r="N54" s="24"/>
      <c r="O54" s="24"/>
      <c r="P54" s="24"/>
      <c r="Q54" s="24"/>
      <c r="R54" s="7">
        <f t="shared" si="2"/>
        <v>4647.9799999999996</v>
      </c>
      <c r="S54" s="7"/>
      <c r="T54" s="3"/>
      <c r="U54" s="25"/>
    </row>
    <row r="55" spans="1:24" ht="14.1" customHeight="1" x14ac:dyDescent="0.25">
      <c r="A55" s="1">
        <v>264</v>
      </c>
      <c r="C55" s="23" t="s">
        <v>67</v>
      </c>
      <c r="D55" s="7">
        <v>13100000</v>
      </c>
      <c r="E55" s="7"/>
      <c r="F55" s="24">
        <v>0</v>
      </c>
      <c r="G55" s="24">
        <v>2645.42</v>
      </c>
      <c r="H55" s="24">
        <v>0</v>
      </c>
      <c r="I55" s="24">
        <v>2540.0100000000002</v>
      </c>
      <c r="J55" s="24">
        <v>0</v>
      </c>
      <c r="K55" s="24"/>
      <c r="L55" s="24"/>
      <c r="M55" s="24"/>
      <c r="N55" s="24"/>
      <c r="O55" s="24"/>
      <c r="P55" s="24"/>
      <c r="Q55" s="24"/>
      <c r="R55" s="7">
        <f t="shared" si="2"/>
        <v>5185.43</v>
      </c>
      <c r="S55" s="7"/>
      <c r="T55" s="3"/>
      <c r="U55" s="25"/>
      <c r="W55" s="3">
        <f>E55-U50</f>
        <v>0</v>
      </c>
    </row>
    <row r="56" spans="1:24" ht="14.1" customHeight="1" x14ac:dyDescent="0.25">
      <c r="A56" s="1">
        <v>265</v>
      </c>
      <c r="C56" s="23" t="s">
        <v>68</v>
      </c>
      <c r="D56" s="7">
        <v>42606523.210000001</v>
      </c>
      <c r="E56" s="7"/>
      <c r="F56" s="24">
        <v>3314309.04</v>
      </c>
      <c r="G56" s="24">
        <v>7174466.0800000001</v>
      </c>
      <c r="H56" s="24">
        <v>0</v>
      </c>
      <c r="I56" s="24">
        <v>-6.9348971010185778E-12</v>
      </c>
      <c r="J56" s="24">
        <v>40903.039999999994</v>
      </c>
      <c r="K56" s="24"/>
      <c r="L56" s="24"/>
      <c r="M56" s="24"/>
      <c r="N56" s="24"/>
      <c r="O56" s="24"/>
      <c r="P56" s="24"/>
      <c r="Q56" s="24"/>
      <c r="R56" s="7">
        <f t="shared" si="2"/>
        <v>10529678.16</v>
      </c>
      <c r="S56" s="7"/>
      <c r="T56" s="3"/>
      <c r="U56" s="25"/>
    </row>
    <row r="57" spans="1:24" ht="14.1" customHeight="1" x14ac:dyDescent="0.25">
      <c r="A57" s="1">
        <v>266</v>
      </c>
      <c r="C57" s="23" t="s">
        <v>69</v>
      </c>
      <c r="D57" s="7">
        <v>4753975.2300000004</v>
      </c>
      <c r="E57" s="7"/>
      <c r="F57" s="24">
        <v>40162.480000000003</v>
      </c>
      <c r="G57" s="24">
        <v>0</v>
      </c>
      <c r="H57" s="24">
        <v>611998.15</v>
      </c>
      <c r="I57" s="24">
        <v>0</v>
      </c>
      <c r="J57" s="24">
        <v>0</v>
      </c>
      <c r="K57" s="24"/>
      <c r="L57" s="24"/>
      <c r="M57" s="24"/>
      <c r="N57" s="24"/>
      <c r="O57" s="24"/>
      <c r="P57" s="24"/>
      <c r="Q57" s="24"/>
      <c r="R57" s="7">
        <f t="shared" si="2"/>
        <v>652160.63</v>
      </c>
      <c r="S57" s="7"/>
      <c r="T57" s="3"/>
      <c r="U57" s="25"/>
    </row>
    <row r="58" spans="1:24" ht="14.1" customHeight="1" x14ac:dyDescent="0.25">
      <c r="A58" s="1">
        <v>267</v>
      </c>
      <c r="C58" s="23" t="s">
        <v>70</v>
      </c>
      <c r="D58" s="7">
        <v>0</v>
      </c>
      <c r="E58" s="7"/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/>
      <c r="L58" s="24"/>
      <c r="M58" s="24"/>
      <c r="N58" s="24"/>
      <c r="O58" s="24"/>
      <c r="P58" s="24"/>
      <c r="Q58" s="24"/>
      <c r="R58" s="7">
        <f t="shared" si="2"/>
        <v>0</v>
      </c>
      <c r="S58" s="7"/>
      <c r="T58" s="3"/>
      <c r="U58" s="25"/>
    </row>
    <row r="59" spans="1:24" ht="14.1" customHeight="1" x14ac:dyDescent="0.25">
      <c r="A59" s="1">
        <v>268</v>
      </c>
      <c r="C59" s="23" t="s">
        <v>71</v>
      </c>
      <c r="D59" s="7">
        <v>0</v>
      </c>
      <c r="E59" s="7"/>
      <c r="F59" s="24">
        <v>256718.1</v>
      </c>
      <c r="G59" s="24">
        <v>63348.67</v>
      </c>
      <c r="H59" s="24">
        <v>367562.3</v>
      </c>
      <c r="I59" s="24">
        <v>185098.84</v>
      </c>
      <c r="J59" s="24">
        <v>0</v>
      </c>
      <c r="K59" s="24"/>
      <c r="L59" s="24"/>
      <c r="M59" s="24"/>
      <c r="N59" s="24"/>
      <c r="O59" s="24"/>
      <c r="P59" s="24"/>
      <c r="Q59" s="24"/>
      <c r="R59" s="7">
        <f t="shared" si="2"/>
        <v>872727.91</v>
      </c>
      <c r="S59" s="7"/>
      <c r="T59" s="3"/>
      <c r="U59" s="25"/>
    </row>
    <row r="60" spans="1:24" ht="14.1" customHeight="1" x14ac:dyDescent="0.25">
      <c r="A60" s="1">
        <v>269</v>
      </c>
      <c r="C60" s="23" t="s">
        <v>72</v>
      </c>
      <c r="D60" s="7">
        <v>362268602.60000002</v>
      </c>
      <c r="E60" s="7"/>
      <c r="F60" s="24">
        <v>0</v>
      </c>
      <c r="G60" s="24">
        <v>18354.68</v>
      </c>
      <c r="H60" s="24">
        <v>0</v>
      </c>
      <c r="I60" s="24">
        <v>0</v>
      </c>
      <c r="J60" s="24">
        <v>36301306</v>
      </c>
      <c r="K60" s="24"/>
      <c r="L60" s="24"/>
      <c r="M60" s="24"/>
      <c r="N60" s="24"/>
      <c r="O60" s="24"/>
      <c r="P60" s="24"/>
      <c r="Q60" s="24"/>
      <c r="R60" s="7">
        <f t="shared" si="2"/>
        <v>36319660.68</v>
      </c>
      <c r="S60" s="7"/>
      <c r="T60" s="3"/>
      <c r="U60" s="25"/>
    </row>
    <row r="61" spans="1:24" ht="14.1" customHeight="1" x14ac:dyDescent="0.25">
      <c r="C61" s="20" t="s">
        <v>73</v>
      </c>
      <c r="D61" s="21">
        <v>13433739.739999998</v>
      </c>
      <c r="E61" s="21"/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/>
      <c r="L61" s="26"/>
      <c r="M61" s="26"/>
      <c r="N61" s="24"/>
      <c r="O61" s="26"/>
      <c r="P61" s="24"/>
      <c r="Q61" s="26"/>
      <c r="R61" s="21">
        <f t="shared" ref="R61" si="8">SUM(R62:R65)</f>
        <v>0</v>
      </c>
      <c r="S61" s="19"/>
      <c r="T61" s="19"/>
      <c r="U61" s="22"/>
      <c r="V61" s="19"/>
      <c r="W61" s="19"/>
      <c r="X61" s="19"/>
    </row>
    <row r="62" spans="1:24" ht="14.1" customHeight="1" x14ac:dyDescent="0.25">
      <c r="A62" s="1">
        <v>271</v>
      </c>
      <c r="C62" s="23" t="s">
        <v>74</v>
      </c>
      <c r="D62" s="7">
        <v>0</v>
      </c>
      <c r="E62" s="7"/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/>
      <c r="L62" s="24"/>
      <c r="M62" s="24"/>
      <c r="N62" s="24"/>
      <c r="O62" s="24"/>
      <c r="P62" s="24"/>
      <c r="Q62" s="24"/>
      <c r="R62" s="7">
        <f>SUM(F62:Q62)</f>
        <v>0</v>
      </c>
      <c r="S62" s="7"/>
      <c r="T62" s="3"/>
      <c r="U62" s="3"/>
    </row>
    <row r="63" spans="1:24" ht="14.1" customHeight="1" x14ac:dyDescent="0.25">
      <c r="A63" s="1">
        <v>272</v>
      </c>
      <c r="C63" s="23" t="s">
        <v>75</v>
      </c>
      <c r="D63" s="7">
        <v>13433739.739999998</v>
      </c>
      <c r="E63" s="7"/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/>
      <c r="L63" s="24"/>
      <c r="M63" s="24"/>
      <c r="N63" s="24"/>
      <c r="O63" s="24"/>
      <c r="P63" s="24"/>
      <c r="Q63" s="24"/>
      <c r="R63" s="7">
        <f t="shared" si="2"/>
        <v>0</v>
      </c>
      <c r="S63" s="7"/>
      <c r="T63" s="3"/>
      <c r="U63" s="3"/>
    </row>
    <row r="64" spans="1:24" ht="14.1" customHeight="1" x14ac:dyDescent="0.25">
      <c r="A64" s="1">
        <v>273</v>
      </c>
      <c r="C64" s="23" t="s">
        <v>76</v>
      </c>
      <c r="D64" s="7">
        <v>0</v>
      </c>
      <c r="E64" s="7"/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/>
      <c r="L64" s="24"/>
      <c r="M64" s="24"/>
      <c r="N64" s="24"/>
      <c r="O64" s="24"/>
      <c r="P64" s="24"/>
      <c r="Q64" s="24"/>
      <c r="R64" s="7">
        <f t="shared" si="2"/>
        <v>0</v>
      </c>
      <c r="S64" s="7"/>
      <c r="T64" s="3"/>
      <c r="U64" s="3"/>
    </row>
    <row r="65" spans="1:24" ht="14.1" customHeight="1" x14ac:dyDescent="0.25">
      <c r="A65" s="1">
        <v>274</v>
      </c>
      <c r="C65" s="27" t="s">
        <v>77</v>
      </c>
      <c r="D65" s="7">
        <v>0</v>
      </c>
      <c r="E65" s="7"/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/>
      <c r="L65" s="24"/>
      <c r="M65" s="24"/>
      <c r="N65" s="24"/>
      <c r="O65" s="24"/>
      <c r="P65" s="24"/>
      <c r="Q65" s="24"/>
      <c r="R65" s="7">
        <f t="shared" si="2"/>
        <v>0</v>
      </c>
      <c r="S65" s="7"/>
      <c r="T65" s="3"/>
      <c r="U65" s="3"/>
    </row>
    <row r="66" spans="1:24" ht="14.1" customHeight="1" x14ac:dyDescent="0.25">
      <c r="C66" s="28" t="s">
        <v>78</v>
      </c>
      <c r="D66" s="21">
        <v>0</v>
      </c>
      <c r="E66" s="7"/>
      <c r="F66" s="29">
        <v>0</v>
      </c>
      <c r="G66" s="26">
        <v>0</v>
      </c>
      <c r="H66" s="26">
        <v>0</v>
      </c>
      <c r="I66" s="24">
        <v>0</v>
      </c>
      <c r="J66" s="24">
        <v>0</v>
      </c>
      <c r="K66" s="24"/>
      <c r="L66" s="24"/>
      <c r="M66" s="24"/>
      <c r="N66" s="24"/>
      <c r="O66" s="24"/>
      <c r="P66" s="24"/>
      <c r="Q66" s="26"/>
      <c r="R66" s="21">
        <f t="shared" ref="R66" si="9">SUM(R67:R68)</f>
        <v>0</v>
      </c>
      <c r="S66" s="7"/>
      <c r="T66" s="19"/>
      <c r="U66" s="19"/>
      <c r="V66" s="19"/>
      <c r="W66" s="19"/>
      <c r="X66" s="19"/>
    </row>
    <row r="67" spans="1:24" ht="14.1" customHeight="1" x14ac:dyDescent="0.25">
      <c r="A67">
        <f t="shared" ref="A67:A68" si="10">(LEFT($C67,1)&amp;MID($C67,3,1)&amp;MID($C67,5,1))*1</f>
        <v>281</v>
      </c>
      <c r="C67" s="27" t="s">
        <v>79</v>
      </c>
      <c r="D67" s="7">
        <v>0</v>
      </c>
      <c r="E67" s="7"/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/>
      <c r="L67" s="24"/>
      <c r="M67" s="24"/>
      <c r="N67" s="24"/>
      <c r="O67" s="24"/>
      <c r="P67" s="24"/>
      <c r="Q67" s="24"/>
      <c r="R67" s="7">
        <f t="shared" si="2"/>
        <v>0</v>
      </c>
      <c r="S67" s="7"/>
      <c r="T67" s="3"/>
      <c r="U67" s="3"/>
    </row>
    <row r="68" spans="1:24" ht="14.1" customHeight="1" x14ac:dyDescent="0.25">
      <c r="A68">
        <f t="shared" si="10"/>
        <v>282</v>
      </c>
      <c r="C68" s="27" t="s">
        <v>80</v>
      </c>
      <c r="D68" s="7">
        <v>0</v>
      </c>
      <c r="E68" s="7"/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/>
      <c r="L68" s="24"/>
      <c r="M68" s="24"/>
      <c r="N68" s="24"/>
      <c r="O68" s="24"/>
      <c r="P68" s="24"/>
      <c r="Q68" s="24"/>
      <c r="R68" s="7">
        <f t="shared" si="2"/>
        <v>0</v>
      </c>
      <c r="S68" s="7"/>
      <c r="T68" s="3"/>
      <c r="U68" s="3"/>
    </row>
    <row r="69" spans="1:24" ht="14.1" customHeight="1" x14ac:dyDescent="0.25">
      <c r="C69" s="28" t="s">
        <v>81</v>
      </c>
      <c r="D69" s="21">
        <v>0</v>
      </c>
      <c r="E69" s="7"/>
      <c r="F69" s="26">
        <v>0</v>
      </c>
      <c r="G69" s="26">
        <v>0</v>
      </c>
      <c r="H69" s="26">
        <v>0</v>
      </c>
      <c r="I69" s="24">
        <v>0</v>
      </c>
      <c r="J69" s="24">
        <v>0</v>
      </c>
      <c r="K69" s="24"/>
      <c r="L69" s="24"/>
      <c r="M69" s="24"/>
      <c r="N69" s="24"/>
      <c r="O69" s="24"/>
      <c r="P69" s="24"/>
      <c r="Q69" s="26"/>
      <c r="R69" s="21">
        <f t="shared" ref="R69" si="11">SUM(R70:R72)</f>
        <v>0</v>
      </c>
      <c r="S69" s="7"/>
      <c r="T69" s="19"/>
      <c r="U69" s="19"/>
      <c r="V69" s="19"/>
      <c r="W69" s="19"/>
      <c r="X69" s="19"/>
    </row>
    <row r="70" spans="1:24" ht="14.1" customHeight="1" x14ac:dyDescent="0.25">
      <c r="A70" s="1">
        <v>291</v>
      </c>
      <c r="C70" s="27" t="s">
        <v>82</v>
      </c>
      <c r="D70" s="7">
        <v>0</v>
      </c>
      <c r="E70" s="7"/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/>
      <c r="L70" s="24"/>
      <c r="M70" s="24"/>
      <c r="N70" s="24"/>
      <c r="O70" s="24"/>
      <c r="P70" s="24"/>
      <c r="Q70" s="24"/>
      <c r="R70" s="7">
        <f t="shared" si="2"/>
        <v>0</v>
      </c>
      <c r="S70" s="7"/>
      <c r="T70" s="3"/>
      <c r="U70" s="3"/>
    </row>
    <row r="71" spans="1:24" ht="14.1" customHeight="1" x14ac:dyDescent="0.25">
      <c r="A71" s="1">
        <v>292</v>
      </c>
      <c r="C71" s="27" t="s">
        <v>83</v>
      </c>
      <c r="D71" s="7">
        <v>0</v>
      </c>
      <c r="E71" s="7"/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/>
      <c r="L71" s="24"/>
      <c r="M71" s="24"/>
      <c r="N71" s="24"/>
      <c r="O71" s="24"/>
      <c r="P71" s="24"/>
      <c r="Q71" s="24"/>
      <c r="R71" s="7">
        <f t="shared" si="2"/>
        <v>0</v>
      </c>
      <c r="S71" s="7"/>
      <c r="T71" s="3"/>
      <c r="U71" s="3"/>
    </row>
    <row r="72" spans="1:24" ht="14.1" customHeight="1" x14ac:dyDescent="0.25">
      <c r="A72" s="1">
        <v>294</v>
      </c>
      <c r="C72" s="27" t="s">
        <v>84</v>
      </c>
      <c r="D72" s="7">
        <v>0</v>
      </c>
      <c r="E72" s="7"/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/>
      <c r="L72" s="24"/>
      <c r="M72" s="24"/>
      <c r="N72" s="24"/>
      <c r="O72" s="24"/>
      <c r="P72" s="24"/>
      <c r="Q72" s="24"/>
      <c r="R72" s="7">
        <f t="shared" si="2"/>
        <v>0</v>
      </c>
      <c r="S72" s="7"/>
      <c r="T72" s="3"/>
      <c r="U72" s="3"/>
    </row>
    <row r="73" spans="1:24" ht="14.1" customHeight="1" x14ac:dyDescent="0.25">
      <c r="C73" s="16" t="s">
        <v>85</v>
      </c>
      <c r="D73" s="17">
        <v>2640845638.0511961</v>
      </c>
      <c r="E73" s="17"/>
      <c r="F73" s="17">
        <v>935999.99999999977</v>
      </c>
      <c r="G73" s="17">
        <v>12131403</v>
      </c>
      <c r="H73" s="17">
        <v>4907000</v>
      </c>
      <c r="I73" s="17">
        <v>4906510</v>
      </c>
      <c r="J73" s="17">
        <v>3542804</v>
      </c>
      <c r="K73" s="17"/>
      <c r="L73" s="17"/>
      <c r="M73" s="17"/>
      <c r="N73" s="17"/>
      <c r="O73" s="17"/>
      <c r="P73" s="17"/>
      <c r="Q73" s="30"/>
      <c r="R73" s="17">
        <f t="shared" ref="R73" si="12">SUM(R74,R77,R80)</f>
        <v>26423717</v>
      </c>
      <c r="S73" s="21"/>
      <c r="T73" s="21"/>
      <c r="U73" s="21"/>
    </row>
    <row r="74" spans="1:24" ht="14.1" customHeight="1" x14ac:dyDescent="0.25">
      <c r="C74" s="20" t="s">
        <v>86</v>
      </c>
      <c r="D74" s="21">
        <v>0</v>
      </c>
      <c r="E74" s="21"/>
      <c r="F74" s="21">
        <v>935999.99999999977</v>
      </c>
      <c r="G74" s="21">
        <v>12131403</v>
      </c>
      <c r="H74" s="21">
        <v>4907000</v>
      </c>
      <c r="I74" s="21">
        <v>4906510</v>
      </c>
      <c r="J74" s="21">
        <v>3542804</v>
      </c>
      <c r="K74" s="21"/>
      <c r="L74" s="21"/>
      <c r="M74" s="21"/>
      <c r="N74" s="21"/>
      <c r="O74" s="21"/>
      <c r="P74" s="21"/>
      <c r="Q74" s="21"/>
      <c r="R74" s="21">
        <f t="shared" ref="R74" si="13">SUM(R75:R76)</f>
        <v>26423717</v>
      </c>
      <c r="S74" s="7"/>
      <c r="T74" s="7"/>
      <c r="U74" s="7"/>
    </row>
    <row r="75" spans="1:24" ht="14.1" customHeight="1" x14ac:dyDescent="0.25">
      <c r="A75" s="1">
        <v>411</v>
      </c>
      <c r="C75" s="23" t="s">
        <v>87</v>
      </c>
      <c r="D75" s="7">
        <v>2536285638.0511961</v>
      </c>
      <c r="E75" s="7"/>
      <c r="F75" s="31">
        <v>935999.99999999977</v>
      </c>
      <c r="G75" s="24">
        <v>2231403</v>
      </c>
      <c r="H75" s="24">
        <v>2177000</v>
      </c>
      <c r="I75" s="24">
        <v>856510</v>
      </c>
      <c r="J75" s="24">
        <v>1142804</v>
      </c>
      <c r="K75" s="24"/>
      <c r="L75" s="24"/>
      <c r="M75" s="24"/>
      <c r="N75" s="24"/>
      <c r="O75" s="24"/>
      <c r="P75" s="24"/>
      <c r="Q75" s="24"/>
      <c r="R75" s="24">
        <f>+SUM(F75:Q75)</f>
        <v>7343717</v>
      </c>
      <c r="S75" s="24"/>
      <c r="T75" s="24"/>
      <c r="U75" s="24"/>
    </row>
    <row r="76" spans="1:24" ht="14.1" customHeight="1" x14ac:dyDescent="0.25">
      <c r="A76" s="1">
        <v>412</v>
      </c>
      <c r="C76" s="23" t="s">
        <v>88</v>
      </c>
      <c r="D76" s="7">
        <v>104560000</v>
      </c>
      <c r="E76" s="7"/>
      <c r="F76" s="24">
        <v>0</v>
      </c>
      <c r="G76" s="24">
        <v>9900000</v>
      </c>
      <c r="H76" s="24">
        <v>2730000</v>
      </c>
      <c r="I76" s="24">
        <v>4050000</v>
      </c>
      <c r="J76" s="24">
        <v>2400000</v>
      </c>
      <c r="K76" s="24"/>
      <c r="L76" s="24"/>
      <c r="M76" s="24"/>
      <c r="N76" s="24"/>
      <c r="O76" s="24"/>
      <c r="P76" s="24"/>
      <c r="Q76" s="24"/>
      <c r="R76" s="24">
        <f t="shared" ref="R76:R81" si="14">+SUM(F76:Q76)</f>
        <v>19080000</v>
      </c>
      <c r="S76" s="24"/>
      <c r="T76" s="24"/>
      <c r="U76" s="24"/>
    </row>
    <row r="77" spans="1:24" ht="14.1" customHeight="1" x14ac:dyDescent="0.25">
      <c r="C77" s="28" t="s">
        <v>89</v>
      </c>
      <c r="D77" s="7"/>
      <c r="E77" s="7"/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/>
      <c r="L77" s="21"/>
      <c r="M77" s="21"/>
      <c r="N77" s="21"/>
      <c r="O77" s="21"/>
      <c r="P77" s="24"/>
      <c r="Q77" s="21"/>
      <c r="R77" s="26">
        <f t="shared" si="14"/>
        <v>0</v>
      </c>
      <c r="S77" s="24"/>
      <c r="T77" s="7"/>
      <c r="U77" s="7"/>
    </row>
    <row r="78" spans="1:24" ht="14.1" customHeight="1" x14ac:dyDescent="0.25">
      <c r="A78" s="1">
        <v>421</v>
      </c>
      <c r="C78" s="27" t="s">
        <v>90</v>
      </c>
      <c r="D78" s="7">
        <v>0</v>
      </c>
      <c r="E78" s="7"/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/>
      <c r="L78" s="24"/>
      <c r="M78" s="24"/>
      <c r="N78" s="24"/>
      <c r="O78" s="24"/>
      <c r="P78" s="24"/>
      <c r="Q78" s="24"/>
      <c r="R78" s="24">
        <f t="shared" si="14"/>
        <v>0</v>
      </c>
      <c r="S78" s="24"/>
      <c r="T78" s="24"/>
      <c r="U78" s="24"/>
    </row>
    <row r="79" spans="1:24" ht="14.1" customHeight="1" x14ac:dyDescent="0.25">
      <c r="A79" s="1">
        <v>422</v>
      </c>
      <c r="C79" s="27" t="s">
        <v>91</v>
      </c>
      <c r="D79" s="7">
        <v>0</v>
      </c>
      <c r="E79" s="7"/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/>
      <c r="L79" s="24"/>
      <c r="M79" s="24"/>
      <c r="N79" s="24"/>
      <c r="O79" s="24"/>
      <c r="P79" s="24"/>
      <c r="Q79" s="24"/>
      <c r="R79" s="24">
        <f t="shared" si="14"/>
        <v>0</v>
      </c>
      <c r="S79" s="24"/>
      <c r="T79" s="24"/>
      <c r="U79" s="24"/>
    </row>
    <row r="80" spans="1:24" ht="14.1" customHeight="1" x14ac:dyDescent="0.25">
      <c r="C80" s="28" t="s">
        <v>92</v>
      </c>
      <c r="D80" s="7">
        <v>0</v>
      </c>
      <c r="E80" s="7"/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/>
      <c r="L80" s="21"/>
      <c r="M80" s="21"/>
      <c r="N80" s="21"/>
      <c r="O80" s="21"/>
      <c r="P80" s="24"/>
      <c r="Q80" s="21"/>
      <c r="R80" s="21">
        <f t="shared" ref="R80" si="15">SUM(R81)</f>
        <v>0</v>
      </c>
      <c r="S80" s="24"/>
      <c r="T80" s="7"/>
      <c r="U80" s="7"/>
    </row>
    <row r="81" spans="1:22" ht="14.1" customHeight="1" x14ac:dyDescent="0.25">
      <c r="A81" s="1">
        <v>435</v>
      </c>
      <c r="C81" s="27" t="s">
        <v>93</v>
      </c>
      <c r="D81" s="7">
        <v>0</v>
      </c>
      <c r="E81" s="7"/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/>
      <c r="L81" s="24"/>
      <c r="M81" s="24"/>
      <c r="N81" s="24"/>
      <c r="O81" s="24"/>
      <c r="P81" s="24"/>
      <c r="Q81" s="21"/>
      <c r="R81" s="24">
        <f t="shared" si="14"/>
        <v>0</v>
      </c>
      <c r="S81" s="24"/>
      <c r="T81" s="24"/>
      <c r="U81" s="24"/>
    </row>
    <row r="82" spans="1:22" ht="14.1" customHeight="1" x14ac:dyDescent="0.25">
      <c r="C82" s="32" t="s">
        <v>94</v>
      </c>
      <c r="D82" s="33">
        <f>SUM(D8,D73)</f>
        <v>7808414826.3021126</v>
      </c>
      <c r="E82" s="33"/>
      <c r="F82" s="33">
        <f>SUM(F8,F74)</f>
        <v>228153620.41000003</v>
      </c>
      <c r="G82" s="33">
        <f t="shared" ref="G82:R82" si="16">SUM(G8,G73)</f>
        <v>307777313.43000001</v>
      </c>
      <c r="H82" s="33">
        <v>325684150.63999993</v>
      </c>
      <c r="I82" s="33">
        <v>284048329.19999999</v>
      </c>
      <c r="J82" s="33">
        <v>354379223.99000001</v>
      </c>
      <c r="K82" s="33">
        <f t="shared" si="16"/>
        <v>0</v>
      </c>
      <c r="L82" s="33">
        <f t="shared" si="16"/>
        <v>0</v>
      </c>
      <c r="M82" s="33">
        <f t="shared" si="16"/>
        <v>0</v>
      </c>
      <c r="N82" s="33">
        <f t="shared" si="16"/>
        <v>0</v>
      </c>
      <c r="O82" s="33">
        <f t="shared" si="16"/>
        <v>0</v>
      </c>
      <c r="P82" s="33">
        <f t="shared" si="16"/>
        <v>0</v>
      </c>
      <c r="Q82" s="33"/>
      <c r="R82" s="33">
        <f t="shared" si="16"/>
        <v>1500042637.6699998</v>
      </c>
      <c r="S82" s="34"/>
      <c r="T82" s="35"/>
      <c r="U82" s="34"/>
      <c r="V82" s="34"/>
    </row>
    <row r="83" spans="1:22" ht="14.1" customHeight="1" x14ac:dyDescent="0.25">
      <c r="C83" t="s">
        <v>95</v>
      </c>
      <c r="D83" s="7"/>
      <c r="E83" s="36"/>
      <c r="G83" s="37"/>
      <c r="H83" s="38"/>
      <c r="I83" s="38"/>
      <c r="J83" s="36"/>
      <c r="K83" s="36"/>
      <c r="L83" s="39"/>
      <c r="M83" s="38"/>
      <c r="P83" s="8"/>
    </row>
    <row r="84" spans="1:22" x14ac:dyDescent="0.25">
      <c r="C84" t="s">
        <v>96</v>
      </c>
      <c r="D84" s="7"/>
      <c r="F84" s="7"/>
      <c r="G84" s="7"/>
      <c r="H84" s="40"/>
      <c r="N84" s="7"/>
      <c r="O84" s="7"/>
      <c r="P84" s="7"/>
      <c r="Q84" s="7"/>
      <c r="R84" s="7"/>
      <c r="S84" s="7"/>
      <c r="T84" s="7"/>
      <c r="U84" s="7"/>
    </row>
    <row r="85" spans="1:22" x14ac:dyDescent="0.25">
      <c r="C85" t="s">
        <v>97</v>
      </c>
      <c r="F85" s="7"/>
      <c r="G85" s="7"/>
      <c r="H85" s="41"/>
      <c r="I85" s="7"/>
      <c r="P85" s="7"/>
      <c r="Q85" s="7"/>
      <c r="R85" s="7"/>
      <c r="S85" s="7"/>
      <c r="T85" s="7"/>
      <c r="U85" s="7"/>
    </row>
    <row r="86" spans="1:22" x14ac:dyDescent="0.25">
      <c r="C86" t="s">
        <v>98</v>
      </c>
      <c r="D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2" x14ac:dyDescent="0.25"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2" x14ac:dyDescent="0.25">
      <c r="G88" s="7"/>
      <c r="R88" s="7"/>
      <c r="S88" s="7"/>
      <c r="T88" s="7"/>
      <c r="U88" s="7"/>
    </row>
    <row r="89" spans="1:22" x14ac:dyDescent="0.25">
      <c r="C89" s="42"/>
      <c r="G89" s="7"/>
      <c r="R89" s="7"/>
      <c r="S89" s="7"/>
      <c r="T89" s="7"/>
      <c r="U89" s="7"/>
    </row>
    <row r="90" spans="1:22" x14ac:dyDescent="0.25">
      <c r="C90" s="42"/>
      <c r="G90" s="7"/>
      <c r="R90" s="7"/>
      <c r="S90" s="7"/>
      <c r="T90" s="7"/>
      <c r="U90" s="7"/>
    </row>
    <row r="91" spans="1:22" x14ac:dyDescent="0.25">
      <c r="C91" s="42"/>
      <c r="G91" s="7"/>
      <c r="N91" s="7"/>
      <c r="R91" s="7"/>
      <c r="S91" s="7"/>
      <c r="T91" s="7"/>
      <c r="U91" s="7"/>
    </row>
    <row r="92" spans="1:22" x14ac:dyDescent="0.25">
      <c r="C92" s="42"/>
      <c r="G92" s="7"/>
      <c r="R92" s="7"/>
      <c r="S92" s="7"/>
      <c r="T92" s="7"/>
      <c r="U92" s="7"/>
    </row>
    <row r="93" spans="1:22" x14ac:dyDescent="0.25">
      <c r="C93" s="42"/>
      <c r="G93" s="7"/>
      <c r="R93" s="7"/>
      <c r="S93" s="7"/>
      <c r="T93" s="7"/>
      <c r="U93" s="7"/>
    </row>
    <row r="94" spans="1:22" x14ac:dyDescent="0.25">
      <c r="C94" s="42"/>
      <c r="G94" s="7"/>
      <c r="R94" s="7"/>
      <c r="S94" s="7"/>
      <c r="T94" s="7"/>
      <c r="U94" s="7"/>
    </row>
    <row r="95" spans="1:22" x14ac:dyDescent="0.25">
      <c r="C95" s="42"/>
      <c r="G95" s="7"/>
      <c r="R95" s="7"/>
      <c r="S95" s="7"/>
      <c r="T95" s="7"/>
      <c r="U95" s="7"/>
    </row>
    <row r="96" spans="1:22" x14ac:dyDescent="0.25">
      <c r="G96" s="7"/>
      <c r="R96" s="7"/>
      <c r="S96" s="7"/>
      <c r="T96" s="7"/>
      <c r="U96" s="7"/>
    </row>
    <row r="97" spans="3:21" x14ac:dyDescent="0.25">
      <c r="G97" s="7"/>
      <c r="R97" s="7"/>
      <c r="S97" s="7"/>
      <c r="T97" s="7"/>
      <c r="U97" s="7"/>
    </row>
    <row r="98" spans="3:21" x14ac:dyDescent="0.25">
      <c r="G98" s="7"/>
      <c r="R98" s="7"/>
      <c r="S98" s="7"/>
      <c r="T98" s="7"/>
      <c r="U98" s="7"/>
    </row>
    <row r="99" spans="3:21" x14ac:dyDescent="0.25">
      <c r="G99" s="7"/>
      <c r="R99" s="7"/>
      <c r="S99" s="7"/>
      <c r="T99" s="7"/>
      <c r="U99" s="7"/>
    </row>
    <row r="100" spans="3:21" x14ac:dyDescent="0.25">
      <c r="G100" s="7"/>
      <c r="R100" s="7"/>
      <c r="S100" s="7"/>
      <c r="T100" s="7"/>
      <c r="U100" s="7"/>
    </row>
    <row r="101" spans="3:21" x14ac:dyDescent="0.25">
      <c r="G101" s="7"/>
      <c r="R101" s="7"/>
      <c r="S101" s="7"/>
      <c r="T101" s="7"/>
      <c r="U101" s="7"/>
    </row>
    <row r="102" spans="3:21" x14ac:dyDescent="0.25">
      <c r="G102" s="7"/>
      <c r="R102" s="7"/>
      <c r="S102" s="7"/>
      <c r="T102" s="7"/>
      <c r="U102" s="7"/>
    </row>
    <row r="103" spans="3:21" x14ac:dyDescent="0.25">
      <c r="C103" s="42"/>
      <c r="G103" s="7"/>
      <c r="R103" s="7"/>
      <c r="S103" s="7"/>
      <c r="T103" s="7"/>
      <c r="U103" s="7"/>
    </row>
    <row r="104" spans="3:21" x14ac:dyDescent="0.25">
      <c r="G104" s="7"/>
      <c r="R104" s="7"/>
      <c r="S104" s="7"/>
      <c r="T104" s="7"/>
      <c r="U104" s="7"/>
    </row>
    <row r="105" spans="3:21" x14ac:dyDescent="0.25">
      <c r="G105" s="7"/>
      <c r="R105" s="7"/>
      <c r="S105" s="7"/>
      <c r="T105" s="7"/>
      <c r="U105" s="7"/>
    </row>
    <row r="106" spans="3:21" x14ac:dyDescent="0.25">
      <c r="G106" s="7"/>
      <c r="R106" s="7"/>
      <c r="S106" s="7"/>
      <c r="T106" s="7"/>
      <c r="U106" s="7"/>
    </row>
    <row r="107" spans="3:21" x14ac:dyDescent="0.25">
      <c r="G107" s="7"/>
      <c r="R107" s="7"/>
      <c r="S107" s="7"/>
      <c r="T107" s="7"/>
      <c r="U107" s="7"/>
    </row>
    <row r="109" spans="3:21" ht="14.45" customHeight="1" x14ac:dyDescent="0.25">
      <c r="C109" s="43" t="s">
        <v>99</v>
      </c>
      <c r="D109" s="44"/>
      <c r="E109" s="44"/>
      <c r="I109" s="7"/>
      <c r="M109" s="57" t="s">
        <v>100</v>
      </c>
      <c r="N109" s="57"/>
      <c r="O109" s="57"/>
      <c r="P109" s="57"/>
    </row>
    <row r="110" spans="3:21" ht="15.75" x14ac:dyDescent="0.25">
      <c r="C110" s="4" t="s">
        <v>101</v>
      </c>
      <c r="D110" s="45"/>
      <c r="I110" s="7"/>
      <c r="M110" s="46"/>
      <c r="N110" s="58" t="s">
        <v>102</v>
      </c>
      <c r="O110" s="58"/>
      <c r="P110" s="46"/>
    </row>
    <row r="115" spans="3:3" x14ac:dyDescent="0.25">
      <c r="C115" s="47"/>
    </row>
    <row r="116" spans="3:3" ht="15.75" x14ac:dyDescent="0.25">
      <c r="C116" s="48"/>
    </row>
  </sheetData>
  <mergeCells count="10">
    <mergeCell ref="M109:P109"/>
    <mergeCell ref="N110:O110"/>
    <mergeCell ref="C1:R1"/>
    <mergeCell ref="C2:R2"/>
    <mergeCell ref="C3:R3"/>
    <mergeCell ref="C4:R4"/>
    <mergeCell ref="C6:C7"/>
    <mergeCell ref="D6:D7"/>
    <mergeCell ref="E6:E7"/>
    <mergeCell ref="F6:R6"/>
  </mergeCells>
  <conditionalFormatting sqref="A1:A1048576">
    <cfRule type="duplicateValues" dxfId="0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70:R79 R43 R10:R14" formulaRange="1"/>
    <ignoredError sqref="R15:R30 R35:R42 R31:R34 R44:R69 R80:R81" formula="1" formulaRange="1"/>
    <ignoredError sqref="R82:R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232B-D695-40AC-B442-4270AD4F9F26}">
  <dimension ref="A1:Q130"/>
  <sheetViews>
    <sheetView showGridLines="0" view="pageBreakPreview" topLeftCell="C25" zoomScale="70" zoomScaleNormal="85" zoomScaleSheetLayoutView="70" workbookViewId="0">
      <selection activeCell="H6" sqref="H6:H80"/>
    </sheetView>
  </sheetViews>
  <sheetFormatPr defaultColWidth="11.42578125" defaultRowHeight="15" x14ac:dyDescent="0.25"/>
  <cols>
    <col min="1" max="1" width="5.42578125" hidden="1" customWidth="1"/>
    <col min="2" max="2" width="11.140625" hidden="1" customWidth="1"/>
    <col min="3" max="3" width="93.7109375" style="54" customWidth="1"/>
    <col min="4" max="4" width="17.28515625" bestFit="1" customWidth="1"/>
    <col min="5" max="5" width="18.140625" bestFit="1" customWidth="1"/>
    <col min="6" max="6" width="17.7109375" bestFit="1" customWidth="1"/>
    <col min="7" max="8" width="18.140625" bestFit="1" customWidth="1"/>
    <col min="9" max="9" width="16.85546875" style="7" bestFit="1" customWidth="1"/>
    <col min="10" max="10" width="17.85546875" bestFit="1" customWidth="1"/>
    <col min="11" max="11" width="17.7109375" bestFit="1" customWidth="1"/>
    <col min="12" max="12" width="17.28515625" bestFit="1" customWidth="1"/>
    <col min="13" max="13" width="17.5703125" customWidth="1"/>
    <col min="14" max="14" width="17.7109375" customWidth="1"/>
    <col min="15" max="15" width="17.7109375" bestFit="1" customWidth="1"/>
    <col min="16" max="16" width="20.28515625" bestFit="1" customWidth="1"/>
  </cols>
  <sheetData>
    <row r="1" spans="1:17" ht="28.5" x14ac:dyDescent="0.25"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7" ht="15.75" x14ac:dyDescent="0.25">
      <c r="C2" s="61" t="s">
        <v>106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ht="15.95" customHeight="1" x14ac:dyDescent="0.25">
      <c r="C3" s="63" t="s">
        <v>103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x14ac:dyDescent="0.25">
      <c r="C4" s="64" t="s">
        <v>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x14ac:dyDescent="0.25">
      <c r="C5" s="49" t="s">
        <v>3</v>
      </c>
      <c r="D5" s="14" t="s">
        <v>7</v>
      </c>
      <c r="E5" s="14" t="s">
        <v>8</v>
      </c>
      <c r="F5" s="14" t="s">
        <v>9</v>
      </c>
      <c r="G5" s="14" t="s">
        <v>10</v>
      </c>
      <c r="H5" s="15" t="s">
        <v>11</v>
      </c>
      <c r="I5" s="50" t="s">
        <v>12</v>
      </c>
      <c r="J5" s="15" t="s">
        <v>13</v>
      </c>
      <c r="K5" s="14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 t="s">
        <v>19</v>
      </c>
    </row>
    <row r="6" spans="1:17" ht="14.1" customHeight="1" x14ac:dyDescent="0.25">
      <c r="C6" s="51" t="s">
        <v>20</v>
      </c>
      <c r="D6" s="17">
        <f t="shared" ref="D6:I6" si="0">SUM(D7,D13,D23,D33,D42,D49,D59,D64,D67)</f>
        <v>227217620.41000003</v>
      </c>
      <c r="E6" s="17">
        <f t="shared" si="0"/>
        <v>295645910.43000001</v>
      </c>
      <c r="F6" s="17">
        <v>320777150.63999993</v>
      </c>
      <c r="G6" s="17">
        <v>279141819.19999999</v>
      </c>
      <c r="H6" s="17">
        <v>350836419.99000001</v>
      </c>
      <c r="I6" s="17">
        <f t="shared" si="0"/>
        <v>0</v>
      </c>
      <c r="J6" s="17">
        <f>SUM(J7,J13,J23,J33,J42,J49,J59,J64,J67)</f>
        <v>0</v>
      </c>
      <c r="K6" s="17">
        <f>SUM(K7,K13,K23,K33,K42,K49,K59,K64,K67)</f>
        <v>0</v>
      </c>
      <c r="L6" s="17">
        <f>SUM(L7,L13,L23,L33,L42,L49,L59,L64,L67)</f>
        <v>0</v>
      </c>
      <c r="M6" s="17">
        <f>SUM(M7,M13,M23,M33,M42,M49,M59,M64,M67)</f>
        <v>0</v>
      </c>
      <c r="N6" s="17">
        <f>SUM(N7,N13,N23,N33,N42,N49,N59,N64,N67)</f>
        <v>0</v>
      </c>
      <c r="O6" s="17">
        <v>0</v>
      </c>
      <c r="P6" s="17">
        <f>+SUM(D6:O6)</f>
        <v>1473618920.6700001</v>
      </c>
    </row>
    <row r="7" spans="1:17" ht="14.1" customHeight="1" x14ac:dyDescent="0.25">
      <c r="C7" s="28" t="s">
        <v>21</v>
      </c>
      <c r="D7" s="21">
        <v>169527571.85000002</v>
      </c>
      <c r="E7" s="21">
        <v>226951163.01999995</v>
      </c>
      <c r="F7" s="21">
        <v>195980340.77000001</v>
      </c>
      <c r="G7" s="21">
        <v>189838138.31</v>
      </c>
      <c r="H7" s="21">
        <v>185562011.15000001</v>
      </c>
      <c r="I7" s="21"/>
      <c r="J7" s="21"/>
      <c r="K7" s="21"/>
      <c r="L7" s="21"/>
      <c r="M7" s="21"/>
      <c r="N7" s="21"/>
      <c r="O7" s="21"/>
      <c r="P7" s="21">
        <f t="shared" ref="P7:P70" si="1">+SUM(D7:O7)</f>
        <v>967859225.10000002</v>
      </c>
    </row>
    <row r="8" spans="1:17" ht="14.1" customHeight="1" x14ac:dyDescent="0.25">
      <c r="A8">
        <f>(LEFT($C8,1)&amp;MID($C8,3,1)&amp;MID($C8,5,1))*1</f>
        <v>211</v>
      </c>
      <c r="C8" s="27" t="s">
        <v>22</v>
      </c>
      <c r="D8" s="24">
        <v>122174826.98</v>
      </c>
      <c r="E8" s="24">
        <v>168122002.50999996</v>
      </c>
      <c r="F8" s="24">
        <v>143667412.16999999</v>
      </c>
      <c r="G8" s="24">
        <v>143453066.35999998</v>
      </c>
      <c r="H8" s="24">
        <v>135394362.63000003</v>
      </c>
      <c r="I8" s="24"/>
      <c r="J8" s="24"/>
      <c r="K8" s="24"/>
      <c r="L8" s="24"/>
      <c r="M8" s="24"/>
      <c r="N8" s="24"/>
      <c r="O8" s="24"/>
      <c r="P8" s="24">
        <f t="shared" si="1"/>
        <v>712811670.64999998</v>
      </c>
    </row>
    <row r="9" spans="1:17" ht="14.1" customHeight="1" x14ac:dyDescent="0.25">
      <c r="A9">
        <f t="shared" ref="A9:A70" si="2">(LEFT($C9,1)&amp;MID($C9,3,1)&amp;MID($C9,5,1))*1</f>
        <v>212</v>
      </c>
      <c r="C9" s="27" t="s">
        <v>23</v>
      </c>
      <c r="D9" s="24">
        <v>20554231.229999997</v>
      </c>
      <c r="E9" s="24">
        <v>26346593.150000002</v>
      </c>
      <c r="F9" s="24">
        <v>20848294.27</v>
      </c>
      <c r="G9" s="24">
        <v>17691578.02</v>
      </c>
      <c r="H9" s="24">
        <v>21109285.890000001</v>
      </c>
      <c r="I9" s="24"/>
      <c r="J9" s="24"/>
      <c r="K9" s="24"/>
      <c r="L9" s="24"/>
      <c r="M9" s="24"/>
      <c r="N9" s="24"/>
      <c r="O9" s="24"/>
      <c r="P9" s="24">
        <f t="shared" si="1"/>
        <v>106549982.55999999</v>
      </c>
    </row>
    <row r="10" spans="1:17" ht="14.1" customHeight="1" x14ac:dyDescent="0.25">
      <c r="A10">
        <f t="shared" si="2"/>
        <v>213</v>
      </c>
      <c r="C10" s="27" t="s">
        <v>24</v>
      </c>
      <c r="D10" s="24">
        <v>2031592.6500000004</v>
      </c>
      <c r="E10" s="24">
        <v>1991092.7200000002</v>
      </c>
      <c r="F10" s="24">
        <v>2107935.1500000004</v>
      </c>
      <c r="G10" s="24">
        <v>2172141.5200000005</v>
      </c>
      <c r="H10" s="24">
        <v>2159329.5</v>
      </c>
      <c r="I10" s="24"/>
      <c r="J10" s="24"/>
      <c r="K10" s="24"/>
      <c r="L10" s="24"/>
      <c r="M10" s="24"/>
      <c r="N10" s="24"/>
      <c r="O10" s="24"/>
      <c r="P10" s="24">
        <f t="shared" si="1"/>
        <v>10462091.540000003</v>
      </c>
      <c r="Q10" s="52"/>
    </row>
    <row r="11" spans="1:17" ht="14.1" customHeight="1" x14ac:dyDescent="0.25">
      <c r="A11">
        <f t="shared" si="2"/>
        <v>214</v>
      </c>
      <c r="C11" s="27" t="s">
        <v>25</v>
      </c>
      <c r="D11" s="24">
        <v>8783938.1499999966</v>
      </c>
      <c r="E11" s="24">
        <v>12993956.699999994</v>
      </c>
      <c r="F11" s="24">
        <v>12476670.029999992</v>
      </c>
      <c r="G11" s="24">
        <v>9628876.069999991</v>
      </c>
      <c r="H11" s="24">
        <v>9814782.1499999873</v>
      </c>
      <c r="I11" s="24"/>
      <c r="J11" s="24"/>
      <c r="K11" s="24"/>
      <c r="L11" s="24"/>
      <c r="M11" s="24"/>
      <c r="N11" s="24"/>
      <c r="O11" s="24"/>
      <c r="P11" s="24">
        <f t="shared" si="1"/>
        <v>53698223.099999964</v>
      </c>
    </row>
    <row r="12" spans="1:17" ht="14.1" customHeight="1" x14ac:dyDescent="0.25">
      <c r="A12">
        <f t="shared" si="2"/>
        <v>215</v>
      </c>
      <c r="C12" s="27" t="s">
        <v>26</v>
      </c>
      <c r="D12" s="24">
        <v>15982982.839999998</v>
      </c>
      <c r="E12" s="24">
        <v>17497517.940000001</v>
      </c>
      <c r="F12" s="24">
        <v>16880029.150000002</v>
      </c>
      <c r="G12" s="24">
        <v>16892476.339999996</v>
      </c>
      <c r="H12" s="24">
        <v>17084250.98</v>
      </c>
      <c r="I12" s="24"/>
      <c r="J12" s="24"/>
      <c r="K12" s="24"/>
      <c r="L12" s="24"/>
      <c r="M12" s="24"/>
      <c r="N12" s="24"/>
      <c r="O12" s="24"/>
      <c r="P12" s="24">
        <f t="shared" si="1"/>
        <v>84337257.250000015</v>
      </c>
    </row>
    <row r="13" spans="1:17" ht="14.1" customHeight="1" x14ac:dyDescent="0.25">
      <c r="C13" s="28" t="s">
        <v>27</v>
      </c>
      <c r="D13" s="26">
        <v>28836833.500000004</v>
      </c>
      <c r="E13" s="26">
        <v>31522702.240000002</v>
      </c>
      <c r="F13" s="26">
        <v>95246219.609999925</v>
      </c>
      <c r="G13" s="26">
        <v>64906294.18</v>
      </c>
      <c r="H13" s="26">
        <v>92099407.769999996</v>
      </c>
      <c r="I13" s="26"/>
      <c r="J13" s="26"/>
      <c r="K13" s="26"/>
      <c r="L13" s="26"/>
      <c r="M13" s="26"/>
      <c r="N13" s="26"/>
      <c r="O13" s="26"/>
      <c r="P13" s="21">
        <f t="shared" si="1"/>
        <v>312611457.29999995</v>
      </c>
    </row>
    <row r="14" spans="1:17" ht="14.1" customHeight="1" x14ac:dyDescent="0.25">
      <c r="A14">
        <f t="shared" si="2"/>
        <v>221</v>
      </c>
      <c r="C14" s="27" t="s">
        <v>28</v>
      </c>
      <c r="D14" s="24">
        <v>5013738.09</v>
      </c>
      <c r="E14" s="24">
        <v>1683531.0999999999</v>
      </c>
      <c r="F14" s="24">
        <v>4334027.04</v>
      </c>
      <c r="G14" s="24">
        <v>8541323.7300000004</v>
      </c>
      <c r="H14" s="24">
        <v>5075993.78</v>
      </c>
      <c r="I14" s="24"/>
      <c r="J14" s="24"/>
      <c r="K14" s="24"/>
      <c r="L14" s="24"/>
      <c r="M14" s="24"/>
      <c r="N14" s="24"/>
      <c r="O14" s="24"/>
      <c r="P14" s="24">
        <f t="shared" si="1"/>
        <v>24648613.740000002</v>
      </c>
    </row>
    <row r="15" spans="1:17" ht="14.1" customHeight="1" x14ac:dyDescent="0.25">
      <c r="A15">
        <f t="shared" si="2"/>
        <v>222</v>
      </c>
      <c r="C15" s="27" t="s">
        <v>29</v>
      </c>
      <c r="D15" s="24">
        <v>5263585</v>
      </c>
      <c r="E15" s="24">
        <v>2208220</v>
      </c>
      <c r="F15" s="24">
        <v>6233081.04</v>
      </c>
      <c r="G15" s="24">
        <v>4733686.84</v>
      </c>
      <c r="H15" s="24">
        <v>3752117.81</v>
      </c>
      <c r="I15" s="24"/>
      <c r="J15" s="24"/>
      <c r="K15" s="24"/>
      <c r="L15" s="24"/>
      <c r="M15" s="24"/>
      <c r="N15" s="24"/>
      <c r="O15" s="24"/>
      <c r="P15" s="24">
        <f t="shared" si="1"/>
        <v>22190690.689999998</v>
      </c>
    </row>
    <row r="16" spans="1:17" ht="14.1" customHeight="1" x14ac:dyDescent="0.25">
      <c r="A16">
        <f t="shared" si="2"/>
        <v>223</v>
      </c>
      <c r="C16" s="27" t="s">
        <v>30</v>
      </c>
      <c r="D16" s="24">
        <v>1019591.5</v>
      </c>
      <c r="E16" s="24">
        <v>3522841.56</v>
      </c>
      <c r="F16" s="24">
        <v>2116094.0100000002</v>
      </c>
      <c r="G16" s="24">
        <v>3350738.9000000004</v>
      </c>
      <c r="H16" s="24">
        <v>1763960.21</v>
      </c>
      <c r="I16" s="24"/>
      <c r="J16" s="24"/>
      <c r="K16" s="24"/>
      <c r="L16" s="24"/>
      <c r="M16" s="24"/>
      <c r="N16" s="24"/>
      <c r="O16" s="24"/>
      <c r="P16" s="24">
        <f t="shared" si="1"/>
        <v>11773226.18</v>
      </c>
    </row>
    <row r="17" spans="1:16" ht="14.1" customHeight="1" x14ac:dyDescent="0.25">
      <c r="A17">
        <f t="shared" si="2"/>
        <v>224</v>
      </c>
      <c r="C17" s="27" t="s">
        <v>31</v>
      </c>
      <c r="D17" s="24">
        <v>139525.88</v>
      </c>
      <c r="E17" s="24">
        <v>562068</v>
      </c>
      <c r="F17" s="24">
        <v>482699.95</v>
      </c>
      <c r="G17" s="24">
        <v>286857.14</v>
      </c>
      <c r="H17" s="24">
        <v>104777.51</v>
      </c>
      <c r="I17" s="24"/>
      <c r="J17" s="24"/>
      <c r="K17" s="24"/>
      <c r="L17" s="24"/>
      <c r="M17" s="24"/>
      <c r="N17" s="24"/>
      <c r="O17" s="24"/>
      <c r="P17" s="24">
        <f t="shared" si="1"/>
        <v>1575928.4800000002</v>
      </c>
    </row>
    <row r="18" spans="1:16" ht="14.1" customHeight="1" x14ac:dyDescent="0.25">
      <c r="A18">
        <f t="shared" si="2"/>
        <v>225</v>
      </c>
      <c r="C18" s="27" t="s">
        <v>32</v>
      </c>
      <c r="D18" s="24">
        <v>4567014.1100000003</v>
      </c>
      <c r="E18" s="24">
        <v>5502723.7400000002</v>
      </c>
      <c r="F18" s="24">
        <v>5742946.9900000002</v>
      </c>
      <c r="G18" s="24">
        <v>13308852.789999999</v>
      </c>
      <c r="H18" s="24">
        <v>56938602.359999999</v>
      </c>
      <c r="I18" s="24"/>
      <c r="J18" s="24"/>
      <c r="K18" s="24"/>
      <c r="L18" s="24"/>
      <c r="M18" s="24"/>
      <c r="N18" s="24"/>
      <c r="O18" s="24"/>
      <c r="P18" s="24">
        <f t="shared" si="1"/>
        <v>86060139.99000001</v>
      </c>
    </row>
    <row r="19" spans="1:16" ht="14.1" customHeight="1" x14ac:dyDescent="0.25">
      <c r="A19">
        <f t="shared" si="2"/>
        <v>226</v>
      </c>
      <c r="C19" s="27" t="s">
        <v>33</v>
      </c>
      <c r="D19" s="24">
        <v>7069542.6800000006</v>
      </c>
      <c r="E19" s="24">
        <v>6596617.0800000019</v>
      </c>
      <c r="F19" s="24">
        <v>52755684.029999927</v>
      </c>
      <c r="G19" s="24">
        <v>7576840.6500000022</v>
      </c>
      <c r="H19" s="24">
        <v>8480224.5999999996</v>
      </c>
      <c r="I19" s="24"/>
      <c r="J19" s="24"/>
      <c r="K19" s="24"/>
      <c r="L19" s="24"/>
      <c r="M19" s="24"/>
      <c r="N19" s="24"/>
      <c r="O19" s="24"/>
      <c r="P19" s="24">
        <f t="shared" si="1"/>
        <v>82478909.039999932</v>
      </c>
    </row>
    <row r="20" spans="1:16" ht="14.1" customHeight="1" x14ac:dyDescent="0.25">
      <c r="A20">
        <f t="shared" si="2"/>
        <v>227</v>
      </c>
      <c r="C20" s="27" t="s">
        <v>34</v>
      </c>
      <c r="D20" s="24">
        <v>676669.69</v>
      </c>
      <c r="E20" s="24">
        <v>845305.75</v>
      </c>
      <c r="F20" s="24">
        <v>495143.43</v>
      </c>
      <c r="G20" s="24">
        <v>888015.6</v>
      </c>
      <c r="H20" s="24">
        <v>989259.17999999993</v>
      </c>
      <c r="I20" s="24"/>
      <c r="J20" s="24"/>
      <c r="K20" s="24"/>
      <c r="L20" s="24"/>
      <c r="M20" s="24"/>
      <c r="N20" s="24"/>
      <c r="O20" s="24"/>
      <c r="P20" s="24">
        <f t="shared" si="1"/>
        <v>3894393.6499999994</v>
      </c>
    </row>
    <row r="21" spans="1:16" ht="14.1" customHeight="1" x14ac:dyDescent="0.25">
      <c r="A21">
        <f t="shared" si="2"/>
        <v>228</v>
      </c>
      <c r="C21" s="27" t="s">
        <v>35</v>
      </c>
      <c r="D21" s="24">
        <v>5368703.8899999997</v>
      </c>
      <c r="E21" s="24">
        <v>7627817.04</v>
      </c>
      <c r="F21" s="24">
        <v>18932031.710000001</v>
      </c>
      <c r="G21" s="24">
        <v>23327037</v>
      </c>
      <c r="H21" s="24">
        <v>10872495.18</v>
      </c>
      <c r="I21" s="24"/>
      <c r="J21" s="24"/>
      <c r="K21" s="24"/>
      <c r="L21" s="24"/>
      <c r="M21" s="24"/>
      <c r="N21" s="24"/>
      <c r="O21" s="24"/>
      <c r="P21" s="24">
        <f t="shared" si="1"/>
        <v>66128084.82</v>
      </c>
    </row>
    <row r="22" spans="1:16" ht="14.1" customHeight="1" x14ac:dyDescent="0.25">
      <c r="A22">
        <f t="shared" si="2"/>
        <v>229</v>
      </c>
      <c r="C22" s="27" t="s">
        <v>36</v>
      </c>
      <c r="D22" s="24">
        <v>-281537.34000000003</v>
      </c>
      <c r="E22" s="24">
        <v>2973577.9699999997</v>
      </c>
      <c r="F22" s="24">
        <v>4154511.41</v>
      </c>
      <c r="G22" s="24">
        <v>2892941.5300000007</v>
      </c>
      <c r="H22" s="24">
        <v>4121977.1400000006</v>
      </c>
      <c r="I22" s="24"/>
      <c r="J22" s="24"/>
      <c r="K22" s="24"/>
      <c r="L22" s="24"/>
      <c r="M22" s="24"/>
      <c r="N22" s="24"/>
      <c r="O22" s="24"/>
      <c r="P22" s="24">
        <f t="shared" si="1"/>
        <v>13861470.710000001</v>
      </c>
    </row>
    <row r="23" spans="1:16" ht="14.1" customHeight="1" x14ac:dyDescent="0.25">
      <c r="C23" s="28" t="s">
        <v>37</v>
      </c>
      <c r="D23" s="26">
        <v>1016177.55</v>
      </c>
      <c r="E23" s="26">
        <v>1239655.53</v>
      </c>
      <c r="F23" s="26">
        <v>1672962.48</v>
      </c>
      <c r="G23" s="26">
        <v>1027933.67</v>
      </c>
      <c r="H23" s="26">
        <v>2191205.5</v>
      </c>
      <c r="I23" s="26"/>
      <c r="J23" s="26"/>
      <c r="K23" s="26"/>
      <c r="L23" s="26"/>
      <c r="M23" s="26"/>
      <c r="N23" s="26"/>
      <c r="O23" s="26"/>
      <c r="P23" s="21">
        <f t="shared" si="1"/>
        <v>7147934.7300000004</v>
      </c>
    </row>
    <row r="24" spans="1:16" ht="14.1" customHeight="1" x14ac:dyDescent="0.25">
      <c r="A24">
        <f t="shared" si="2"/>
        <v>231</v>
      </c>
      <c r="C24" s="27" t="s">
        <v>38</v>
      </c>
      <c r="D24" s="24">
        <v>29847.249999999996</v>
      </c>
      <c r="E24" s="24">
        <v>345365.71</v>
      </c>
      <c r="F24" s="24">
        <v>217401.82</v>
      </c>
      <c r="G24" s="24">
        <v>355189.02</v>
      </c>
      <c r="H24" s="24">
        <v>100677.63</v>
      </c>
      <c r="I24" s="24"/>
      <c r="J24" s="24"/>
      <c r="K24" s="24"/>
      <c r="L24" s="24"/>
      <c r="M24" s="24"/>
      <c r="N24" s="24"/>
      <c r="O24" s="24"/>
      <c r="P24" s="24">
        <f t="shared" si="1"/>
        <v>1048481.43</v>
      </c>
    </row>
    <row r="25" spans="1:16" ht="14.1" customHeight="1" x14ac:dyDescent="0.25">
      <c r="A25">
        <f t="shared" si="2"/>
        <v>232</v>
      </c>
      <c r="C25" s="27" t="s">
        <v>39</v>
      </c>
      <c r="D25" s="24">
        <v>0</v>
      </c>
      <c r="E25" s="24">
        <v>0</v>
      </c>
      <c r="F25" s="24">
        <v>276421.49</v>
      </c>
      <c r="G25" s="24">
        <v>0</v>
      </c>
      <c r="H25" s="24">
        <v>28193.42</v>
      </c>
      <c r="I25" s="24"/>
      <c r="J25" s="24"/>
      <c r="K25" s="24"/>
      <c r="L25" s="24"/>
      <c r="M25" s="24"/>
      <c r="N25" s="24"/>
      <c r="O25" s="24"/>
      <c r="P25" s="24">
        <f t="shared" si="1"/>
        <v>304614.90999999997</v>
      </c>
    </row>
    <row r="26" spans="1:16" ht="14.1" customHeight="1" x14ac:dyDescent="0.25">
      <c r="A26">
        <f t="shared" si="2"/>
        <v>233</v>
      </c>
      <c r="C26" s="27" t="s">
        <v>40</v>
      </c>
      <c r="D26" s="24">
        <v>115345</v>
      </c>
      <c r="E26" s="24">
        <v>121935</v>
      </c>
      <c r="F26" s="24">
        <v>229082</v>
      </c>
      <c r="G26" s="24">
        <v>43585</v>
      </c>
      <c r="H26" s="24">
        <v>163150</v>
      </c>
      <c r="I26" s="24"/>
      <c r="J26" s="24"/>
      <c r="K26" s="24"/>
      <c r="L26" s="24"/>
      <c r="M26" s="24"/>
      <c r="N26" s="24"/>
      <c r="O26" s="24"/>
      <c r="P26" s="24">
        <f t="shared" si="1"/>
        <v>673097</v>
      </c>
    </row>
    <row r="27" spans="1:16" ht="14.1" customHeight="1" x14ac:dyDescent="0.25">
      <c r="A27">
        <f t="shared" si="2"/>
        <v>234</v>
      </c>
      <c r="C27" s="27" t="s">
        <v>41</v>
      </c>
      <c r="D27" s="24">
        <v>0</v>
      </c>
      <c r="E27" s="24">
        <v>1728.45</v>
      </c>
      <c r="F27" s="24">
        <v>1969.11</v>
      </c>
      <c r="G27" s="24">
        <v>0</v>
      </c>
      <c r="H27" s="24">
        <v>214685</v>
      </c>
      <c r="I27" s="24"/>
      <c r="J27" s="24"/>
      <c r="K27" s="24"/>
      <c r="L27" s="24"/>
      <c r="M27" s="24"/>
      <c r="N27" s="24"/>
      <c r="O27" s="24"/>
      <c r="P27" s="24">
        <f t="shared" si="1"/>
        <v>218382.56</v>
      </c>
    </row>
    <row r="28" spans="1:16" ht="14.1" customHeight="1" x14ac:dyDescent="0.25">
      <c r="A28">
        <f t="shared" si="2"/>
        <v>235</v>
      </c>
      <c r="C28" s="27" t="s">
        <v>42</v>
      </c>
      <c r="D28" s="24">
        <v>134426.51999999999</v>
      </c>
      <c r="E28" s="24">
        <v>0</v>
      </c>
      <c r="F28" s="24">
        <v>0</v>
      </c>
      <c r="G28" s="24">
        <v>0</v>
      </c>
      <c r="H28" s="24">
        <v>49562.64</v>
      </c>
      <c r="I28" s="24"/>
      <c r="J28" s="24"/>
      <c r="K28" s="24"/>
      <c r="L28" s="24"/>
      <c r="M28" s="24"/>
      <c r="N28" s="24"/>
      <c r="O28" s="24"/>
      <c r="P28" s="24">
        <f t="shared" si="1"/>
        <v>183989.15999999997</v>
      </c>
    </row>
    <row r="29" spans="1:16" ht="14.1" customHeight="1" x14ac:dyDescent="0.25">
      <c r="A29">
        <f t="shared" si="2"/>
        <v>236</v>
      </c>
      <c r="C29" s="27" t="s">
        <v>43</v>
      </c>
      <c r="D29" s="24">
        <v>0</v>
      </c>
      <c r="E29" s="24">
        <v>175025.12</v>
      </c>
      <c r="F29" s="24">
        <v>64</v>
      </c>
      <c r="G29" s="24">
        <v>0</v>
      </c>
      <c r="H29" s="24">
        <v>15455</v>
      </c>
      <c r="I29" s="24"/>
      <c r="J29" s="24"/>
      <c r="K29" s="24"/>
      <c r="L29" s="24"/>
      <c r="M29" s="24"/>
      <c r="N29" s="24"/>
      <c r="O29" s="24"/>
      <c r="P29" s="24">
        <f t="shared" si="1"/>
        <v>190544.12</v>
      </c>
    </row>
    <row r="30" spans="1:16" ht="14.1" customHeight="1" x14ac:dyDescent="0.25">
      <c r="A30">
        <f t="shared" si="2"/>
        <v>237</v>
      </c>
      <c r="C30" s="27" t="s">
        <v>44</v>
      </c>
      <c r="D30" s="24">
        <v>158069.9</v>
      </c>
      <c r="E30" s="24">
        <v>202885.14</v>
      </c>
      <c r="F30" s="24">
        <v>194736.53</v>
      </c>
      <c r="G30" s="24">
        <v>240971.8</v>
      </c>
      <c r="H30" s="24">
        <v>657906.46000000008</v>
      </c>
      <c r="I30" s="24"/>
      <c r="J30" s="24"/>
      <c r="K30" s="24"/>
      <c r="L30" s="24"/>
      <c r="M30" s="24"/>
      <c r="N30" s="24"/>
      <c r="O30" s="24"/>
      <c r="P30" s="24">
        <f t="shared" si="1"/>
        <v>1454569.83</v>
      </c>
    </row>
    <row r="31" spans="1:16" ht="14.1" customHeight="1" x14ac:dyDescent="0.25">
      <c r="A31">
        <f t="shared" si="2"/>
        <v>238</v>
      </c>
      <c r="C31" s="27" t="s">
        <v>45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/>
      <c r="J31" s="24"/>
      <c r="K31" s="24"/>
      <c r="L31" s="24"/>
      <c r="M31" s="24"/>
      <c r="N31" s="24"/>
      <c r="O31" s="24"/>
      <c r="P31" s="24">
        <f t="shared" si="1"/>
        <v>0</v>
      </c>
    </row>
    <row r="32" spans="1:16" ht="14.1" customHeight="1" x14ac:dyDescent="0.25">
      <c r="A32">
        <f t="shared" si="2"/>
        <v>239</v>
      </c>
      <c r="C32" s="27" t="s">
        <v>46</v>
      </c>
      <c r="D32" s="24">
        <v>578488.88</v>
      </c>
      <c r="E32" s="24">
        <v>392716.10999999993</v>
      </c>
      <c r="F32" s="24">
        <v>753287.53</v>
      </c>
      <c r="G32" s="24">
        <v>388187.85</v>
      </c>
      <c r="H32" s="24">
        <v>961575.35000000009</v>
      </c>
      <c r="I32" s="24"/>
      <c r="J32" s="24"/>
      <c r="K32" s="24"/>
      <c r="L32" s="24"/>
      <c r="M32" s="24"/>
      <c r="N32" s="24"/>
      <c r="O32" s="24"/>
      <c r="P32" s="24">
        <f t="shared" si="1"/>
        <v>3074255.72</v>
      </c>
    </row>
    <row r="33" spans="1:16" ht="14.1" customHeight="1" x14ac:dyDescent="0.25">
      <c r="C33" s="28" t="s">
        <v>47</v>
      </c>
      <c r="D33" s="21">
        <v>23121911.890000001</v>
      </c>
      <c r="E33" s="21">
        <v>28673574.789999999</v>
      </c>
      <c r="F33" s="21">
        <v>26898067.329999998</v>
      </c>
      <c r="G33" s="21">
        <v>23125656.209999997</v>
      </c>
      <c r="H33" s="21">
        <v>34398688.890000001</v>
      </c>
      <c r="I33" s="21"/>
      <c r="J33" s="21"/>
      <c r="K33" s="21"/>
      <c r="L33" s="21"/>
      <c r="M33" s="21"/>
      <c r="N33" s="21"/>
      <c r="O33" s="21"/>
      <c r="P33" s="21">
        <f t="shared" si="1"/>
        <v>136217899.10999998</v>
      </c>
    </row>
    <row r="34" spans="1:16" ht="14.1" customHeight="1" x14ac:dyDescent="0.25">
      <c r="A34">
        <f t="shared" si="2"/>
        <v>241</v>
      </c>
      <c r="C34" s="27" t="s">
        <v>48</v>
      </c>
      <c r="D34" s="24">
        <v>22013835.02</v>
      </c>
      <c r="E34" s="24">
        <v>27080840.699999999</v>
      </c>
      <c r="F34" s="24">
        <v>25051913.59</v>
      </c>
      <c r="G34" s="24">
        <v>23125656.209999997</v>
      </c>
      <c r="H34" s="24">
        <v>33495612.02</v>
      </c>
      <c r="I34" s="24"/>
      <c r="J34" s="24"/>
      <c r="K34" s="24"/>
      <c r="L34" s="24"/>
      <c r="M34" s="24"/>
      <c r="N34" s="24"/>
      <c r="O34" s="24"/>
      <c r="P34" s="24">
        <f t="shared" si="1"/>
        <v>130767857.53999999</v>
      </c>
    </row>
    <row r="35" spans="1:16" ht="14.1" customHeight="1" x14ac:dyDescent="0.25">
      <c r="A35">
        <f t="shared" si="2"/>
        <v>242</v>
      </c>
      <c r="C35" s="27" t="s">
        <v>49</v>
      </c>
      <c r="D35" s="24">
        <v>1108076.8700000001</v>
      </c>
      <c r="E35" s="24">
        <v>903076.87</v>
      </c>
      <c r="F35" s="24">
        <v>1846153.74</v>
      </c>
      <c r="G35" s="24">
        <v>0</v>
      </c>
      <c r="H35" s="24">
        <v>903076.87</v>
      </c>
      <c r="I35" s="24"/>
      <c r="J35" s="24"/>
      <c r="K35" s="24"/>
      <c r="L35" s="24"/>
      <c r="M35" s="24"/>
      <c r="N35" s="24"/>
      <c r="O35" s="24"/>
      <c r="P35" s="24">
        <f t="shared" si="1"/>
        <v>4760384.3500000006</v>
      </c>
    </row>
    <row r="36" spans="1:16" ht="14.1" customHeight="1" x14ac:dyDescent="0.25">
      <c r="A36">
        <f t="shared" si="2"/>
        <v>243</v>
      </c>
      <c r="C36" s="27" t="s">
        <v>50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/>
      <c r="J36" s="24"/>
      <c r="K36" s="24"/>
      <c r="L36" s="24"/>
      <c r="M36" s="24"/>
      <c r="N36" s="24"/>
      <c r="O36" s="24"/>
      <c r="P36" s="24">
        <f t="shared" si="1"/>
        <v>0</v>
      </c>
    </row>
    <row r="37" spans="1:16" ht="14.1" customHeight="1" x14ac:dyDescent="0.25">
      <c r="A37">
        <f t="shared" si="2"/>
        <v>244</v>
      </c>
      <c r="C37" s="27" t="s">
        <v>51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/>
      <c r="J37" s="24"/>
      <c r="K37" s="24"/>
      <c r="L37" s="24"/>
      <c r="M37" s="24"/>
      <c r="N37" s="24"/>
      <c r="O37" s="24"/>
      <c r="P37" s="24">
        <f t="shared" si="1"/>
        <v>0</v>
      </c>
    </row>
    <row r="38" spans="1:16" ht="14.1" customHeight="1" x14ac:dyDescent="0.25">
      <c r="A38">
        <f t="shared" si="2"/>
        <v>245</v>
      </c>
      <c r="C38" s="27" t="s">
        <v>52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/>
      <c r="J38" s="24"/>
      <c r="K38" s="24"/>
      <c r="L38" s="24"/>
      <c r="M38" s="24"/>
      <c r="N38" s="24"/>
      <c r="O38" s="24"/>
      <c r="P38" s="24">
        <f t="shared" si="1"/>
        <v>0</v>
      </c>
    </row>
    <row r="39" spans="1:16" ht="14.1" customHeight="1" x14ac:dyDescent="0.25">
      <c r="A39">
        <f t="shared" si="2"/>
        <v>246</v>
      </c>
      <c r="C39" s="27" t="s">
        <v>53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/>
      <c r="J39" s="24"/>
      <c r="K39" s="24"/>
      <c r="L39" s="24"/>
      <c r="M39" s="24"/>
      <c r="N39" s="24"/>
      <c r="O39" s="24"/>
      <c r="P39" s="24">
        <f t="shared" si="1"/>
        <v>0</v>
      </c>
    </row>
    <row r="40" spans="1:16" ht="14.1" customHeight="1" x14ac:dyDescent="0.25">
      <c r="A40">
        <f t="shared" si="2"/>
        <v>247</v>
      </c>
      <c r="C40" s="27" t="s">
        <v>54</v>
      </c>
      <c r="D40" s="24">
        <v>0</v>
      </c>
      <c r="E40" s="24">
        <v>689657.22</v>
      </c>
      <c r="F40" s="24">
        <v>0</v>
      </c>
      <c r="G40" s="24">
        <v>0</v>
      </c>
      <c r="H40" s="24">
        <v>0</v>
      </c>
      <c r="I40" s="24"/>
      <c r="J40" s="24"/>
      <c r="K40" s="24"/>
      <c r="L40" s="24"/>
      <c r="M40" s="24"/>
      <c r="N40" s="24"/>
      <c r="O40" s="24"/>
      <c r="P40" s="24">
        <f t="shared" si="1"/>
        <v>689657.22</v>
      </c>
    </row>
    <row r="41" spans="1:16" ht="14.1" customHeight="1" x14ac:dyDescent="0.25">
      <c r="A41">
        <f t="shared" si="2"/>
        <v>249</v>
      </c>
      <c r="C41" s="27" t="s">
        <v>55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/>
      <c r="J41" s="24"/>
      <c r="K41" s="24"/>
      <c r="L41" s="24"/>
      <c r="M41" s="24"/>
      <c r="N41" s="24"/>
      <c r="O41" s="24"/>
      <c r="P41" s="24">
        <f t="shared" si="1"/>
        <v>0</v>
      </c>
    </row>
    <row r="42" spans="1:16" ht="14.1" customHeight="1" x14ac:dyDescent="0.25">
      <c r="C42" s="28" t="s">
        <v>56</v>
      </c>
      <c r="D42" s="26">
        <v>0</v>
      </c>
      <c r="E42" s="26">
        <v>0</v>
      </c>
      <c r="F42" s="26">
        <v>0</v>
      </c>
      <c r="G42" s="24">
        <v>0</v>
      </c>
      <c r="H42" s="24">
        <v>0</v>
      </c>
      <c r="I42" s="24"/>
      <c r="J42" s="24"/>
      <c r="K42" s="24"/>
      <c r="L42" s="24"/>
      <c r="M42" s="24"/>
      <c r="N42" s="24"/>
      <c r="O42" s="26"/>
      <c r="P42" s="26">
        <f t="shared" si="1"/>
        <v>0</v>
      </c>
    </row>
    <row r="43" spans="1:16" ht="14.1" customHeight="1" x14ac:dyDescent="0.25">
      <c r="A43">
        <f t="shared" si="2"/>
        <v>251</v>
      </c>
      <c r="C43" s="27" t="s">
        <v>57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/>
      <c r="J43" s="24"/>
      <c r="K43" s="24"/>
      <c r="L43" s="24"/>
      <c r="M43" s="24"/>
      <c r="N43" s="24"/>
      <c r="O43" s="24"/>
      <c r="P43" s="24">
        <f t="shared" si="1"/>
        <v>0</v>
      </c>
    </row>
    <row r="44" spans="1:16" ht="14.1" customHeight="1" x14ac:dyDescent="0.25">
      <c r="A44">
        <f t="shared" si="2"/>
        <v>252</v>
      </c>
      <c r="C44" s="27" t="s">
        <v>58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/>
      <c r="J44" s="24"/>
      <c r="K44" s="24"/>
      <c r="L44" s="24"/>
      <c r="M44" s="24"/>
      <c r="N44" s="24"/>
      <c r="O44" s="24"/>
      <c r="P44" s="24">
        <f t="shared" si="1"/>
        <v>0</v>
      </c>
    </row>
    <row r="45" spans="1:16" ht="14.1" customHeight="1" x14ac:dyDescent="0.25">
      <c r="A45">
        <f t="shared" si="2"/>
        <v>253</v>
      </c>
      <c r="C45" s="27" t="s">
        <v>59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/>
      <c r="J45" s="24"/>
      <c r="K45" s="24"/>
      <c r="L45" s="24"/>
      <c r="M45" s="24"/>
      <c r="N45" s="24"/>
      <c r="O45" s="24"/>
      <c r="P45" s="24">
        <f t="shared" si="1"/>
        <v>0</v>
      </c>
    </row>
    <row r="46" spans="1:16" ht="14.1" customHeight="1" x14ac:dyDescent="0.25">
      <c r="A46">
        <f t="shared" si="2"/>
        <v>254</v>
      </c>
      <c r="C46" s="27" t="s">
        <v>60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/>
      <c r="J46" s="24"/>
      <c r="K46" s="24"/>
      <c r="L46" s="24"/>
      <c r="M46" s="24"/>
      <c r="N46" s="24"/>
      <c r="O46" s="24"/>
      <c r="P46" s="24">
        <f t="shared" si="1"/>
        <v>0</v>
      </c>
    </row>
    <row r="47" spans="1:16" ht="14.1" customHeight="1" x14ac:dyDescent="0.25">
      <c r="A47">
        <f t="shared" si="2"/>
        <v>256</v>
      </c>
      <c r="C47" s="27" t="s">
        <v>61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/>
      <c r="J47" s="24"/>
      <c r="K47" s="24"/>
      <c r="L47" s="24"/>
      <c r="M47" s="24"/>
      <c r="N47" s="24"/>
      <c r="O47" s="24"/>
      <c r="P47" s="24">
        <f t="shared" si="1"/>
        <v>0</v>
      </c>
    </row>
    <row r="48" spans="1:16" ht="14.1" customHeight="1" x14ac:dyDescent="0.25">
      <c r="A48">
        <f t="shared" si="2"/>
        <v>259</v>
      </c>
      <c r="C48" s="27" t="s">
        <v>62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/>
      <c r="J48" s="24"/>
      <c r="K48" s="24"/>
      <c r="L48" s="24"/>
      <c r="M48" s="24"/>
      <c r="N48" s="24"/>
      <c r="O48" s="24"/>
      <c r="P48" s="24">
        <f t="shared" si="1"/>
        <v>0</v>
      </c>
    </row>
    <row r="49" spans="1:16" ht="14.1" customHeight="1" x14ac:dyDescent="0.25">
      <c r="C49" s="28" t="s">
        <v>63</v>
      </c>
      <c r="D49" s="26">
        <v>4715125.62</v>
      </c>
      <c r="E49" s="26">
        <v>7258814.8499999996</v>
      </c>
      <c r="F49" s="26">
        <v>979560.45</v>
      </c>
      <c r="G49" s="26">
        <v>243796.83</v>
      </c>
      <c r="H49" s="26">
        <v>36585106.68</v>
      </c>
      <c r="I49" s="26"/>
      <c r="J49" s="26"/>
      <c r="K49" s="26"/>
      <c r="L49" s="26"/>
      <c r="M49" s="21"/>
      <c r="N49" s="21"/>
      <c r="O49" s="26"/>
      <c r="P49" s="21">
        <f t="shared" si="1"/>
        <v>49782404.43</v>
      </c>
    </row>
    <row r="50" spans="1:16" ht="14.1" customHeight="1" x14ac:dyDescent="0.25">
      <c r="A50">
        <f t="shared" si="2"/>
        <v>261</v>
      </c>
      <c r="C50" s="27" t="s">
        <v>64</v>
      </c>
      <c r="D50" s="24">
        <v>1103936</v>
      </c>
      <c r="E50" s="24">
        <v>0</v>
      </c>
      <c r="F50" s="24">
        <v>0</v>
      </c>
      <c r="G50" s="24">
        <v>246200</v>
      </c>
      <c r="H50" s="24">
        <v>48207.64</v>
      </c>
      <c r="I50" s="24"/>
      <c r="J50" s="24"/>
      <c r="K50" s="24"/>
      <c r="L50" s="24"/>
      <c r="M50" s="24"/>
      <c r="N50" s="24"/>
      <c r="O50" s="24"/>
      <c r="P50" s="24">
        <f t="shared" si="1"/>
        <v>1398343.64</v>
      </c>
    </row>
    <row r="51" spans="1:16" ht="14.1" customHeight="1" x14ac:dyDescent="0.25">
      <c r="A51">
        <f t="shared" si="2"/>
        <v>262</v>
      </c>
      <c r="C51" s="27" t="s">
        <v>65</v>
      </c>
      <c r="D51" s="24">
        <v>0</v>
      </c>
      <c r="E51" s="24">
        <v>0</v>
      </c>
      <c r="F51" s="24">
        <v>0</v>
      </c>
      <c r="G51" s="24">
        <v>-194690</v>
      </c>
      <c r="H51" s="24">
        <v>194690</v>
      </c>
      <c r="I51" s="24"/>
      <c r="J51" s="24"/>
      <c r="K51" s="24"/>
      <c r="L51" s="24"/>
      <c r="M51" s="24"/>
      <c r="N51" s="24"/>
      <c r="O51" s="24"/>
      <c r="P51" s="24">
        <f t="shared" si="1"/>
        <v>0</v>
      </c>
    </row>
    <row r="52" spans="1:16" ht="14.1" customHeight="1" x14ac:dyDescent="0.25">
      <c r="A52">
        <f t="shared" si="2"/>
        <v>263</v>
      </c>
      <c r="C52" s="27" t="s">
        <v>66</v>
      </c>
      <c r="D52" s="24">
        <v>0</v>
      </c>
      <c r="E52" s="24">
        <v>0</v>
      </c>
      <c r="F52" s="24">
        <v>0</v>
      </c>
      <c r="G52" s="24">
        <v>4647.9799999999996</v>
      </c>
      <c r="H52" s="24">
        <v>0</v>
      </c>
      <c r="I52" s="24"/>
      <c r="J52" s="24"/>
      <c r="K52" s="24"/>
      <c r="L52" s="24"/>
      <c r="M52" s="24"/>
      <c r="N52" s="24"/>
      <c r="O52" s="24"/>
      <c r="P52" s="24">
        <f t="shared" si="1"/>
        <v>4647.9799999999996</v>
      </c>
    </row>
    <row r="53" spans="1:16" ht="14.1" customHeight="1" x14ac:dyDescent="0.25">
      <c r="A53">
        <f t="shared" si="2"/>
        <v>264</v>
      </c>
      <c r="C53" s="27" t="s">
        <v>67</v>
      </c>
      <c r="D53" s="24">
        <v>0</v>
      </c>
      <c r="E53" s="24">
        <v>2645.42</v>
      </c>
      <c r="F53" s="24">
        <v>0</v>
      </c>
      <c r="G53" s="24">
        <v>2540.0100000000002</v>
      </c>
      <c r="H53" s="24">
        <v>0</v>
      </c>
      <c r="I53" s="24"/>
      <c r="J53" s="24"/>
      <c r="K53" s="24"/>
      <c r="L53" s="24"/>
      <c r="M53" s="24"/>
      <c r="N53" s="24"/>
      <c r="O53" s="24"/>
      <c r="P53" s="24">
        <f t="shared" si="1"/>
        <v>5185.43</v>
      </c>
    </row>
    <row r="54" spans="1:16" ht="14.1" customHeight="1" x14ac:dyDescent="0.25">
      <c r="A54">
        <f t="shared" si="2"/>
        <v>265</v>
      </c>
      <c r="C54" s="27" t="s">
        <v>68</v>
      </c>
      <c r="D54" s="24">
        <v>3314309.04</v>
      </c>
      <c r="E54" s="24">
        <v>7174466.0800000001</v>
      </c>
      <c r="F54" s="24">
        <v>0</v>
      </c>
      <c r="G54" s="24">
        <v>-6.9348971010185778E-12</v>
      </c>
      <c r="H54" s="24">
        <v>40903.039999999994</v>
      </c>
      <c r="I54" s="24"/>
      <c r="J54" s="24"/>
      <c r="K54" s="24"/>
      <c r="L54" s="24"/>
      <c r="M54" s="24"/>
      <c r="N54" s="24"/>
      <c r="O54" s="24"/>
      <c r="P54" s="24">
        <f t="shared" si="1"/>
        <v>10529678.16</v>
      </c>
    </row>
    <row r="55" spans="1:16" ht="14.1" customHeight="1" x14ac:dyDescent="0.25">
      <c r="A55">
        <f t="shared" si="2"/>
        <v>266</v>
      </c>
      <c r="C55" s="27" t="s">
        <v>69</v>
      </c>
      <c r="D55" s="24">
        <v>40162.480000000003</v>
      </c>
      <c r="E55" s="24">
        <v>0</v>
      </c>
      <c r="F55" s="24">
        <v>611998.15</v>
      </c>
      <c r="G55" s="24">
        <v>0</v>
      </c>
      <c r="H55" s="24">
        <v>0</v>
      </c>
      <c r="I55" s="24"/>
      <c r="J55" s="24"/>
      <c r="K55" s="24"/>
      <c r="L55" s="24"/>
      <c r="M55" s="24"/>
      <c r="N55" s="24"/>
      <c r="O55" s="24"/>
      <c r="P55" s="24">
        <f t="shared" si="1"/>
        <v>652160.63</v>
      </c>
    </row>
    <row r="56" spans="1:16" ht="14.1" customHeight="1" x14ac:dyDescent="0.25">
      <c r="A56">
        <f t="shared" si="2"/>
        <v>267</v>
      </c>
      <c r="C56" s="27" t="s">
        <v>70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/>
      <c r="J56" s="24"/>
      <c r="K56" s="24"/>
      <c r="L56" s="24"/>
      <c r="M56" s="24"/>
      <c r="N56" s="24"/>
      <c r="O56" s="24"/>
      <c r="P56" s="24">
        <f t="shared" si="1"/>
        <v>0</v>
      </c>
    </row>
    <row r="57" spans="1:16" ht="14.1" customHeight="1" x14ac:dyDescent="0.25">
      <c r="A57">
        <f t="shared" si="2"/>
        <v>268</v>
      </c>
      <c r="C57" s="27" t="s">
        <v>71</v>
      </c>
      <c r="D57" s="24">
        <v>256718.1</v>
      </c>
      <c r="E57" s="24">
        <v>63348.67</v>
      </c>
      <c r="F57" s="24">
        <v>367562.3</v>
      </c>
      <c r="G57" s="24">
        <v>185098.84</v>
      </c>
      <c r="H57" s="24">
        <v>0</v>
      </c>
      <c r="I57" s="24"/>
      <c r="J57" s="24"/>
      <c r="K57" s="24"/>
      <c r="L57" s="24"/>
      <c r="M57" s="24"/>
      <c r="N57" s="24"/>
      <c r="O57" s="24"/>
      <c r="P57" s="24">
        <f t="shared" si="1"/>
        <v>872727.91</v>
      </c>
    </row>
    <row r="58" spans="1:16" ht="14.1" customHeight="1" x14ac:dyDescent="0.25">
      <c r="A58">
        <f t="shared" si="2"/>
        <v>269</v>
      </c>
      <c r="C58" s="27" t="s">
        <v>72</v>
      </c>
      <c r="D58" s="24">
        <v>0</v>
      </c>
      <c r="E58" s="24">
        <v>18354.68</v>
      </c>
      <c r="F58" s="24">
        <v>0</v>
      </c>
      <c r="G58" s="24">
        <v>0</v>
      </c>
      <c r="H58" s="24">
        <v>36301306</v>
      </c>
      <c r="I58" s="24"/>
      <c r="J58" s="24"/>
      <c r="K58" s="24"/>
      <c r="L58" s="24"/>
      <c r="M58" s="24"/>
      <c r="N58" s="24"/>
      <c r="O58" s="24"/>
      <c r="P58" s="24">
        <f t="shared" si="1"/>
        <v>36319660.68</v>
      </c>
    </row>
    <row r="59" spans="1:16" ht="14.1" customHeight="1" x14ac:dyDescent="0.25">
      <c r="C59" s="28" t="s">
        <v>73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/>
      <c r="J59" s="26"/>
      <c r="K59" s="26"/>
      <c r="L59" s="24"/>
      <c r="M59" s="24"/>
      <c r="N59" s="24"/>
      <c r="O59" s="26"/>
      <c r="P59" s="21">
        <f t="shared" si="1"/>
        <v>0</v>
      </c>
    </row>
    <row r="60" spans="1:16" ht="14.1" customHeight="1" x14ac:dyDescent="0.25">
      <c r="A60">
        <f t="shared" si="2"/>
        <v>271</v>
      </c>
      <c r="C60" s="27" t="s">
        <v>74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/>
      <c r="J60" s="24"/>
      <c r="K60" s="24"/>
      <c r="L60" s="24"/>
      <c r="M60" s="24"/>
      <c r="N60" s="24"/>
      <c r="O60" s="24"/>
      <c r="P60" s="24">
        <f t="shared" si="1"/>
        <v>0</v>
      </c>
    </row>
    <row r="61" spans="1:16" ht="14.1" customHeight="1" x14ac:dyDescent="0.25">
      <c r="A61">
        <f t="shared" si="2"/>
        <v>272</v>
      </c>
      <c r="C61" s="27" t="s">
        <v>75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/>
      <c r="J61" s="24"/>
      <c r="K61" s="24"/>
      <c r="L61" s="24"/>
      <c r="M61" s="24"/>
      <c r="N61" s="24"/>
      <c r="O61" s="24"/>
      <c r="P61" s="24">
        <f t="shared" si="1"/>
        <v>0</v>
      </c>
    </row>
    <row r="62" spans="1:16" ht="14.1" customHeight="1" x14ac:dyDescent="0.25">
      <c r="A62">
        <f t="shared" si="2"/>
        <v>273</v>
      </c>
      <c r="C62" s="27" t="s">
        <v>76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/>
      <c r="J62" s="24"/>
      <c r="K62" s="24"/>
      <c r="L62" s="24"/>
      <c r="M62" s="24"/>
      <c r="N62" s="24"/>
      <c r="O62" s="24"/>
      <c r="P62" s="24">
        <f t="shared" si="1"/>
        <v>0</v>
      </c>
    </row>
    <row r="63" spans="1:16" ht="14.1" customHeight="1" x14ac:dyDescent="0.25">
      <c r="A63">
        <f t="shared" si="2"/>
        <v>274</v>
      </c>
      <c r="C63" s="27" t="s">
        <v>77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/>
      <c r="J63" s="24"/>
      <c r="K63" s="24"/>
      <c r="L63" s="24"/>
      <c r="M63" s="24"/>
      <c r="N63" s="24"/>
      <c r="O63" s="24"/>
      <c r="P63" s="24">
        <f t="shared" si="1"/>
        <v>0</v>
      </c>
    </row>
    <row r="64" spans="1:16" ht="14.1" customHeight="1" x14ac:dyDescent="0.25">
      <c r="C64" s="28" t="s">
        <v>78</v>
      </c>
      <c r="D64" s="26">
        <v>0</v>
      </c>
      <c r="E64" s="26">
        <v>0</v>
      </c>
      <c r="F64" s="26">
        <v>0</v>
      </c>
      <c r="G64" s="24">
        <v>0</v>
      </c>
      <c r="H64" s="24">
        <v>0</v>
      </c>
      <c r="I64" s="24"/>
      <c r="J64" s="24"/>
      <c r="K64" s="24"/>
      <c r="L64" s="24"/>
      <c r="M64" s="24"/>
      <c r="N64" s="24"/>
      <c r="O64" s="26"/>
      <c r="P64" s="26">
        <f t="shared" si="1"/>
        <v>0</v>
      </c>
    </row>
    <row r="65" spans="1:16" ht="14.1" customHeight="1" x14ac:dyDescent="0.25">
      <c r="A65">
        <f t="shared" si="2"/>
        <v>281</v>
      </c>
      <c r="C65" s="27" t="s">
        <v>79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/>
      <c r="J65" s="24"/>
      <c r="K65" s="24"/>
      <c r="L65" s="24"/>
      <c r="M65" s="24"/>
      <c r="N65" s="24"/>
      <c r="O65" s="24"/>
      <c r="P65" s="24">
        <f t="shared" si="1"/>
        <v>0</v>
      </c>
    </row>
    <row r="66" spans="1:16" ht="14.1" customHeight="1" x14ac:dyDescent="0.25">
      <c r="A66">
        <f t="shared" si="2"/>
        <v>282</v>
      </c>
      <c r="C66" s="27" t="s">
        <v>80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/>
      <c r="J66" s="24"/>
      <c r="K66" s="24"/>
      <c r="L66" s="24"/>
      <c r="M66" s="24"/>
      <c r="N66" s="24"/>
      <c r="O66" s="24"/>
      <c r="P66" s="24">
        <f t="shared" si="1"/>
        <v>0</v>
      </c>
    </row>
    <row r="67" spans="1:16" ht="14.1" customHeight="1" x14ac:dyDescent="0.25">
      <c r="C67" s="28" t="s">
        <v>81</v>
      </c>
      <c r="D67" s="26">
        <v>0</v>
      </c>
      <c r="E67" s="26">
        <v>0</v>
      </c>
      <c r="F67" s="26">
        <v>0</v>
      </c>
      <c r="G67" s="24">
        <v>0</v>
      </c>
      <c r="H67" s="24">
        <v>0</v>
      </c>
      <c r="I67" s="24"/>
      <c r="J67" s="24"/>
      <c r="K67" s="24"/>
      <c r="L67" s="24"/>
      <c r="M67" s="24"/>
      <c r="N67" s="24"/>
      <c r="O67" s="26"/>
      <c r="P67" s="26">
        <f t="shared" si="1"/>
        <v>0</v>
      </c>
    </row>
    <row r="68" spans="1:16" ht="14.1" customHeight="1" x14ac:dyDescent="0.25">
      <c r="A68">
        <f t="shared" si="2"/>
        <v>291</v>
      </c>
      <c r="C68" s="27" t="s">
        <v>82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/>
      <c r="J68" s="24"/>
      <c r="K68" s="24"/>
      <c r="L68" s="24"/>
      <c r="M68" s="24"/>
      <c r="N68" s="24"/>
      <c r="O68" s="24"/>
      <c r="P68" s="24">
        <f t="shared" si="1"/>
        <v>0</v>
      </c>
    </row>
    <row r="69" spans="1:16" ht="14.1" customHeight="1" x14ac:dyDescent="0.25">
      <c r="A69">
        <f t="shared" si="2"/>
        <v>292</v>
      </c>
      <c r="C69" s="27" t="s">
        <v>83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/>
      <c r="J69" s="24"/>
      <c r="K69" s="24"/>
      <c r="L69" s="24"/>
      <c r="M69" s="24"/>
      <c r="N69" s="24"/>
      <c r="O69" s="24"/>
      <c r="P69" s="24">
        <f t="shared" si="1"/>
        <v>0</v>
      </c>
    </row>
    <row r="70" spans="1:16" ht="14.1" customHeight="1" x14ac:dyDescent="0.25">
      <c r="A70">
        <f t="shared" si="2"/>
        <v>294</v>
      </c>
      <c r="C70" s="27" t="s">
        <v>84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/>
      <c r="J70" s="24"/>
      <c r="K70" s="24"/>
      <c r="L70" s="24"/>
      <c r="M70" s="24"/>
      <c r="N70" s="24"/>
      <c r="O70" s="24"/>
      <c r="P70" s="24">
        <f t="shared" si="1"/>
        <v>0</v>
      </c>
    </row>
    <row r="71" spans="1:16" ht="14.1" customHeight="1" x14ac:dyDescent="0.25">
      <c r="C71" s="51" t="s">
        <v>85</v>
      </c>
      <c r="D71" s="17">
        <v>935999.99999999977</v>
      </c>
      <c r="E71" s="17">
        <v>12131403</v>
      </c>
      <c r="F71" s="17">
        <v>4907000</v>
      </c>
      <c r="G71" s="17">
        <v>4906510</v>
      </c>
      <c r="H71" s="17">
        <v>3542804</v>
      </c>
      <c r="I71" s="17"/>
      <c r="J71" s="17"/>
      <c r="K71" s="17"/>
      <c r="L71" s="17"/>
      <c r="M71" s="17"/>
      <c r="N71" s="17"/>
      <c r="O71" s="30"/>
      <c r="P71" s="17">
        <f t="shared" ref="P71:P80" si="3">+SUM(D71:O71)</f>
        <v>26423717</v>
      </c>
    </row>
    <row r="72" spans="1:16" ht="14.1" customHeight="1" x14ac:dyDescent="0.25">
      <c r="C72" s="28" t="s">
        <v>86</v>
      </c>
      <c r="D72" s="26">
        <v>935999.99999999977</v>
      </c>
      <c r="E72" s="26">
        <v>12131403</v>
      </c>
      <c r="F72" s="26">
        <v>4907000</v>
      </c>
      <c r="G72" s="26">
        <v>4906510</v>
      </c>
      <c r="H72" s="26">
        <v>3542804</v>
      </c>
      <c r="I72" s="26"/>
      <c r="J72" s="26"/>
      <c r="K72" s="26"/>
      <c r="L72" s="26"/>
      <c r="M72" s="26"/>
      <c r="N72" s="26"/>
      <c r="O72" s="26"/>
      <c r="P72" s="26">
        <f t="shared" si="3"/>
        <v>26423717</v>
      </c>
    </row>
    <row r="73" spans="1:16" ht="14.1" customHeight="1" x14ac:dyDescent="0.25">
      <c r="A73">
        <f t="shared" ref="A73:A79" si="4">(LEFT($C73,1)&amp;MID($C73,3,1)&amp;MID($C73,5,1))*1</f>
        <v>411</v>
      </c>
      <c r="C73" s="27" t="s">
        <v>87</v>
      </c>
      <c r="D73" s="24">
        <v>935999.99999999977</v>
      </c>
      <c r="E73" s="24">
        <v>2231403</v>
      </c>
      <c r="F73" s="24">
        <v>2177000</v>
      </c>
      <c r="G73" s="24">
        <v>856510</v>
      </c>
      <c r="H73" s="24">
        <v>1142804</v>
      </c>
      <c r="I73" s="24"/>
      <c r="J73" s="24"/>
      <c r="K73" s="24"/>
      <c r="L73" s="24"/>
      <c r="M73" s="24"/>
      <c r="N73" s="24"/>
      <c r="O73" s="24"/>
      <c r="P73" s="24">
        <f t="shared" si="3"/>
        <v>7343717</v>
      </c>
    </row>
    <row r="74" spans="1:16" ht="14.1" customHeight="1" x14ac:dyDescent="0.25">
      <c r="A74">
        <f t="shared" si="4"/>
        <v>412</v>
      </c>
      <c r="C74" s="27" t="s">
        <v>88</v>
      </c>
      <c r="D74" s="24">
        <v>0</v>
      </c>
      <c r="E74" s="24">
        <v>9900000</v>
      </c>
      <c r="F74" s="24">
        <v>2730000</v>
      </c>
      <c r="G74" s="24">
        <v>4050000</v>
      </c>
      <c r="H74" s="24">
        <v>2400000</v>
      </c>
      <c r="I74" s="24"/>
      <c r="J74" s="24"/>
      <c r="K74" s="24"/>
      <c r="L74" s="24"/>
      <c r="M74" s="24"/>
      <c r="N74" s="24"/>
      <c r="O74" s="24"/>
      <c r="P74" s="24">
        <f t="shared" si="3"/>
        <v>19080000</v>
      </c>
    </row>
    <row r="75" spans="1:16" ht="14.1" customHeight="1" x14ac:dyDescent="0.25">
      <c r="C75" s="28" t="s">
        <v>89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/>
      <c r="J75" s="26"/>
      <c r="K75" s="26"/>
      <c r="L75" s="26"/>
      <c r="M75" s="26"/>
      <c r="N75" s="24"/>
      <c r="O75" s="26"/>
      <c r="P75" s="26">
        <f t="shared" si="3"/>
        <v>0</v>
      </c>
    </row>
    <row r="76" spans="1:16" ht="14.1" customHeight="1" x14ac:dyDescent="0.25">
      <c r="A76">
        <f t="shared" si="4"/>
        <v>421</v>
      </c>
      <c r="C76" s="27" t="s">
        <v>90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/>
      <c r="J76" s="24"/>
      <c r="K76" s="24"/>
      <c r="L76" s="24"/>
      <c r="M76" s="24"/>
      <c r="N76" s="24"/>
      <c r="O76" s="24"/>
      <c r="P76" s="24">
        <f t="shared" si="3"/>
        <v>0</v>
      </c>
    </row>
    <row r="77" spans="1:16" ht="14.1" customHeight="1" x14ac:dyDescent="0.25">
      <c r="A77">
        <f t="shared" si="4"/>
        <v>422</v>
      </c>
      <c r="C77" s="27" t="s">
        <v>91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/>
      <c r="J77" s="24"/>
      <c r="K77" s="24"/>
      <c r="L77" s="24"/>
      <c r="M77" s="24"/>
      <c r="N77" s="24"/>
      <c r="O77" s="24"/>
      <c r="P77" s="24">
        <f t="shared" si="3"/>
        <v>0</v>
      </c>
    </row>
    <row r="78" spans="1:16" ht="14.1" customHeight="1" x14ac:dyDescent="0.25">
      <c r="C78" s="28" t="s">
        <v>92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/>
      <c r="J78" s="26"/>
      <c r="K78" s="26"/>
      <c r="L78" s="26"/>
      <c r="M78" s="26"/>
      <c r="N78" s="24"/>
      <c r="O78" s="26"/>
      <c r="P78" s="26">
        <f t="shared" si="3"/>
        <v>0</v>
      </c>
    </row>
    <row r="79" spans="1:16" ht="14.1" customHeight="1" x14ac:dyDescent="0.25">
      <c r="A79">
        <f t="shared" si="4"/>
        <v>435</v>
      </c>
      <c r="C79" s="27" t="s">
        <v>93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/>
      <c r="J79" s="24"/>
      <c r="K79" s="24"/>
      <c r="L79" s="24"/>
      <c r="M79" s="24"/>
      <c r="N79" s="24"/>
      <c r="O79" s="24"/>
      <c r="P79" s="24">
        <f t="shared" si="3"/>
        <v>0</v>
      </c>
    </row>
    <row r="80" spans="1:16" ht="14.1" customHeight="1" x14ac:dyDescent="0.25">
      <c r="C80" s="53" t="s">
        <v>104</v>
      </c>
      <c r="D80" s="33">
        <f t="shared" ref="D80:O80" si="5">SUM(D6,D71)</f>
        <v>228153620.41000003</v>
      </c>
      <c r="E80" s="33">
        <f t="shared" si="5"/>
        <v>307777313.43000001</v>
      </c>
      <c r="F80" s="33">
        <v>325684150.63999993</v>
      </c>
      <c r="G80" s="33">
        <v>284048329.19999999</v>
      </c>
      <c r="H80" s="33">
        <v>354379223.99000001</v>
      </c>
      <c r="I80" s="33">
        <f t="shared" si="5"/>
        <v>0</v>
      </c>
      <c r="J80" s="33">
        <f t="shared" si="5"/>
        <v>0</v>
      </c>
      <c r="K80" s="33">
        <f t="shared" si="5"/>
        <v>0</v>
      </c>
      <c r="L80" s="33">
        <f t="shared" si="5"/>
        <v>0</v>
      </c>
      <c r="M80" s="33">
        <f t="shared" si="5"/>
        <v>0</v>
      </c>
      <c r="N80" s="33">
        <f t="shared" si="5"/>
        <v>0</v>
      </c>
      <c r="O80" s="33">
        <f t="shared" si="5"/>
        <v>0</v>
      </c>
      <c r="P80" s="33">
        <f t="shared" si="3"/>
        <v>1500042637.6700001</v>
      </c>
    </row>
    <row r="81" spans="3:15" ht="14.1" customHeight="1" x14ac:dyDescent="0.25">
      <c r="C81" t="s">
        <v>95</v>
      </c>
      <c r="D81" s="24"/>
      <c r="E81" s="24"/>
      <c r="F81" s="24"/>
      <c r="G81" s="24"/>
      <c r="H81" s="24"/>
      <c r="J81" s="7"/>
    </row>
    <row r="82" spans="3:15" ht="14.1" customHeight="1" x14ac:dyDescent="0.25">
      <c r="C82" t="s">
        <v>96</v>
      </c>
      <c r="D82" s="24"/>
      <c r="E82" s="24"/>
      <c r="F82" s="24"/>
      <c r="G82" s="24"/>
      <c r="H82" s="24"/>
      <c r="M82" s="7"/>
      <c r="N82" s="7"/>
      <c r="O82" s="7"/>
    </row>
    <row r="83" spans="3:15" ht="14.1" customHeight="1" x14ac:dyDescent="0.25">
      <c r="C83" t="s">
        <v>97</v>
      </c>
      <c r="D83" s="24"/>
      <c r="E83" s="24"/>
      <c r="F83" s="24"/>
      <c r="G83" s="24"/>
      <c r="H83" s="24"/>
      <c r="J83" s="7"/>
      <c r="N83" s="7"/>
      <c r="O83" s="7"/>
    </row>
    <row r="84" spans="3:15" ht="14.1" customHeight="1" x14ac:dyDescent="0.25">
      <c r="C84" t="s">
        <v>98</v>
      </c>
      <c r="D84" s="24"/>
      <c r="E84" s="24"/>
      <c r="F84" s="24"/>
      <c r="G84" s="24"/>
      <c r="H84" s="24"/>
      <c r="M84" s="7"/>
      <c r="N84" s="7"/>
      <c r="O84" s="7"/>
    </row>
    <row r="85" spans="3:15" ht="14.1" customHeight="1" x14ac:dyDescent="0.25">
      <c r="C85"/>
      <c r="D85" s="24"/>
      <c r="E85" s="24"/>
      <c r="F85" s="24"/>
      <c r="G85" s="24"/>
      <c r="H85" s="24"/>
    </row>
    <row r="86" spans="3:15" ht="14.1" customHeight="1" x14ac:dyDescent="0.25">
      <c r="C86" s="42"/>
      <c r="D86" s="24"/>
      <c r="E86" s="24"/>
      <c r="F86" s="24"/>
      <c r="G86" s="24"/>
      <c r="H86" s="24"/>
    </row>
    <row r="87" spans="3:15" ht="14.1" customHeight="1" x14ac:dyDescent="0.25">
      <c r="C87" s="42"/>
      <c r="D87" s="24"/>
      <c r="E87" s="24"/>
      <c r="F87" s="24"/>
      <c r="G87" s="24"/>
      <c r="H87" s="24"/>
    </row>
    <row r="88" spans="3:15" ht="14.1" customHeight="1" x14ac:dyDescent="0.25">
      <c r="C88" s="42"/>
      <c r="D88" s="24"/>
      <c r="E88" s="24"/>
      <c r="F88" s="24"/>
      <c r="G88" s="24"/>
      <c r="H88" s="24"/>
    </row>
    <row r="89" spans="3:15" ht="14.1" customHeight="1" x14ac:dyDescent="0.25">
      <c r="C89" s="42"/>
      <c r="D89" s="24"/>
      <c r="E89" s="24"/>
      <c r="F89" s="24"/>
      <c r="G89" s="24"/>
      <c r="H89" s="24"/>
    </row>
    <row r="90" spans="3:15" ht="14.1" customHeight="1" x14ac:dyDescent="0.25">
      <c r="C90" s="42"/>
      <c r="D90" s="24"/>
      <c r="E90" s="24"/>
      <c r="F90" s="24"/>
      <c r="G90" s="24"/>
      <c r="H90" s="24"/>
    </row>
    <row r="91" spans="3:15" ht="14.1" customHeight="1" x14ac:dyDescent="0.25">
      <c r="C91" s="42"/>
      <c r="D91" s="24"/>
      <c r="E91" s="24"/>
      <c r="F91" s="24"/>
      <c r="G91" s="24"/>
      <c r="H91" s="24"/>
    </row>
    <row r="92" spans="3:15" ht="14.1" customHeight="1" x14ac:dyDescent="0.25">
      <c r="C92" s="42"/>
      <c r="D92" s="24"/>
      <c r="E92" s="24"/>
      <c r="F92" s="24"/>
      <c r="G92" s="24"/>
      <c r="H92" s="24"/>
    </row>
    <row r="93" spans="3:15" ht="14.1" customHeight="1" x14ac:dyDescent="0.25">
      <c r="C93" s="42"/>
      <c r="D93" s="24"/>
      <c r="E93" s="24"/>
      <c r="F93" s="24"/>
      <c r="G93" s="24"/>
      <c r="H93" s="24"/>
    </row>
    <row r="94" spans="3:15" ht="14.1" customHeight="1" x14ac:dyDescent="0.25">
      <c r="C94" s="42"/>
      <c r="D94" s="24"/>
      <c r="E94" s="24"/>
      <c r="F94" s="24"/>
      <c r="G94" s="24"/>
      <c r="H94" s="24"/>
    </row>
    <row r="95" spans="3:15" ht="14.1" customHeight="1" x14ac:dyDescent="0.25">
      <c r="C95" s="42"/>
      <c r="D95" s="24"/>
      <c r="E95" s="24"/>
      <c r="F95" s="24"/>
      <c r="G95" s="24"/>
      <c r="H95" s="24"/>
    </row>
    <row r="96" spans="3:15" ht="14.1" customHeight="1" x14ac:dyDescent="0.25">
      <c r="C96" s="42"/>
      <c r="D96" s="24"/>
      <c r="E96" s="24"/>
      <c r="F96" s="24"/>
      <c r="G96" s="24"/>
      <c r="H96" s="24"/>
    </row>
    <row r="97" spans="3:8" ht="14.1" customHeight="1" x14ac:dyDescent="0.25">
      <c r="C97" s="42"/>
      <c r="D97" s="24"/>
      <c r="E97" s="24"/>
      <c r="F97" s="24"/>
      <c r="G97" s="24"/>
      <c r="H97" s="24"/>
    </row>
    <row r="98" spans="3:8" ht="14.1" customHeight="1" x14ac:dyDescent="0.25">
      <c r="C98" s="42"/>
      <c r="D98" s="24"/>
      <c r="E98" s="24"/>
      <c r="F98" s="24"/>
      <c r="G98" s="24"/>
      <c r="H98" s="24"/>
    </row>
    <row r="99" spans="3:8" ht="14.1" customHeight="1" x14ac:dyDescent="0.25">
      <c r="C99" s="42"/>
      <c r="D99" s="24"/>
      <c r="E99" s="24"/>
      <c r="F99" s="24"/>
      <c r="G99" s="24"/>
      <c r="H99" s="24"/>
    </row>
    <row r="100" spans="3:8" ht="14.1" customHeight="1" x14ac:dyDescent="0.25">
      <c r="C100" s="42"/>
      <c r="D100" s="24"/>
      <c r="E100" s="24"/>
      <c r="F100" s="24"/>
      <c r="G100" s="24"/>
      <c r="H100" s="24"/>
    </row>
    <row r="101" spans="3:8" ht="14.1" customHeight="1" x14ac:dyDescent="0.25">
      <c r="C101" s="42"/>
      <c r="D101" s="24"/>
      <c r="E101" s="24"/>
      <c r="F101" s="24"/>
      <c r="G101" s="24"/>
      <c r="H101" s="24"/>
    </row>
    <row r="102" spans="3:8" ht="14.1" customHeight="1" x14ac:dyDescent="0.25">
      <c r="C102" s="42"/>
      <c r="D102" s="24"/>
      <c r="E102" s="24"/>
      <c r="F102" s="24"/>
      <c r="G102" s="24"/>
      <c r="H102" s="24"/>
    </row>
    <row r="103" spans="3:8" ht="14.1" customHeight="1" x14ac:dyDescent="0.25">
      <c r="C103" s="42"/>
      <c r="D103" s="24"/>
      <c r="E103" s="24"/>
      <c r="F103" s="24"/>
      <c r="G103" s="24"/>
      <c r="H103" s="24"/>
    </row>
    <row r="104" spans="3:8" ht="14.1" customHeight="1" x14ac:dyDescent="0.25">
      <c r="C104" s="42"/>
      <c r="D104" s="24"/>
      <c r="E104" s="24"/>
      <c r="F104" s="24"/>
      <c r="G104" s="24"/>
      <c r="H104" s="24"/>
    </row>
    <row r="105" spans="3:8" ht="14.1" customHeight="1" x14ac:dyDescent="0.25">
      <c r="C105" s="42"/>
      <c r="D105" s="24"/>
      <c r="E105" s="24"/>
      <c r="F105" s="24"/>
      <c r="G105" s="24"/>
      <c r="H105" s="24"/>
    </row>
    <row r="106" spans="3:8" ht="14.1" customHeight="1" x14ac:dyDescent="0.25">
      <c r="C106" s="42"/>
      <c r="D106" s="24"/>
      <c r="E106" s="24"/>
      <c r="F106" s="24"/>
      <c r="G106" s="24"/>
      <c r="H106" s="24"/>
    </row>
    <row r="107" spans="3:8" ht="14.1" customHeight="1" x14ac:dyDescent="0.25">
      <c r="C107" s="42"/>
      <c r="D107" s="24"/>
      <c r="E107" s="24"/>
      <c r="F107" s="24"/>
      <c r="G107" s="24"/>
      <c r="H107" s="24"/>
    </row>
    <row r="108" spans="3:8" ht="14.1" customHeight="1" x14ac:dyDescent="0.25">
      <c r="C108" s="42"/>
      <c r="D108" s="24"/>
      <c r="E108" s="24"/>
      <c r="F108" s="24"/>
      <c r="G108" s="24"/>
      <c r="H108" s="24"/>
    </row>
    <row r="109" spans="3:8" ht="14.1" customHeight="1" x14ac:dyDescent="0.25">
      <c r="C109" s="42"/>
      <c r="D109" s="24"/>
      <c r="E109" s="24"/>
      <c r="F109" s="24"/>
      <c r="G109" s="24"/>
      <c r="H109" s="24"/>
    </row>
    <row r="110" spans="3:8" ht="14.1" customHeight="1" x14ac:dyDescent="0.25">
      <c r="C110" s="42"/>
      <c r="D110" s="24"/>
      <c r="E110" s="24"/>
      <c r="F110" s="24"/>
      <c r="G110" s="24"/>
      <c r="H110" s="24"/>
    </row>
    <row r="111" spans="3:8" ht="14.1" customHeight="1" x14ac:dyDescent="0.25">
      <c r="C111" s="42"/>
      <c r="D111" s="24"/>
      <c r="E111" s="24"/>
      <c r="F111" s="24"/>
      <c r="G111" s="24"/>
      <c r="H111" s="24"/>
    </row>
    <row r="112" spans="3:8" ht="14.1" customHeight="1" x14ac:dyDescent="0.25">
      <c r="C112" s="42"/>
      <c r="D112" s="24"/>
      <c r="E112" s="24"/>
      <c r="F112" s="24"/>
      <c r="G112" s="24"/>
      <c r="H112" s="24"/>
    </row>
    <row r="113" spans="3:14" ht="14.1" customHeight="1" x14ac:dyDescent="0.25">
      <c r="D113" s="24"/>
      <c r="E113" s="24"/>
      <c r="F113" s="24"/>
      <c r="G113" s="24"/>
      <c r="H113" s="24"/>
    </row>
    <row r="114" spans="3:14" ht="14.1" customHeight="1" x14ac:dyDescent="0.25">
      <c r="D114" s="24"/>
      <c r="E114" s="24"/>
      <c r="F114" s="24"/>
      <c r="G114" s="24"/>
      <c r="H114" s="24"/>
    </row>
    <row r="115" spans="3:14" ht="14.1" customHeight="1" x14ac:dyDescent="0.25">
      <c r="D115" s="24"/>
      <c r="E115" s="24"/>
      <c r="F115" s="24"/>
      <c r="G115" s="24"/>
      <c r="H115" s="24"/>
    </row>
    <row r="116" spans="3:14" ht="14.1" customHeight="1" x14ac:dyDescent="0.25">
      <c r="D116" s="24"/>
      <c r="E116" s="24"/>
      <c r="F116" s="24"/>
      <c r="G116" s="24"/>
      <c r="H116" s="24"/>
    </row>
    <row r="117" spans="3:14" ht="14.1" customHeight="1" x14ac:dyDescent="0.25">
      <c r="D117" s="24"/>
      <c r="E117" s="24"/>
      <c r="F117" s="24"/>
      <c r="G117" s="24"/>
      <c r="H117" s="24"/>
    </row>
    <row r="118" spans="3:14" ht="14.1" customHeight="1" x14ac:dyDescent="0.25">
      <c r="D118" s="24"/>
      <c r="E118" s="24"/>
      <c r="F118" s="24"/>
      <c r="G118" s="24"/>
      <c r="H118" s="24"/>
    </row>
    <row r="119" spans="3:14" ht="14.1" customHeight="1" x14ac:dyDescent="0.25">
      <c r="D119" s="24"/>
      <c r="E119" s="24"/>
      <c r="F119" s="24"/>
      <c r="G119" s="24"/>
      <c r="H119" s="24"/>
    </row>
    <row r="120" spans="3:14" ht="14.1" customHeight="1" x14ac:dyDescent="0.25">
      <c r="D120" s="24"/>
      <c r="E120" s="24"/>
      <c r="F120" s="24"/>
      <c r="G120" s="24"/>
      <c r="H120" s="24"/>
    </row>
    <row r="121" spans="3:14" ht="14.1" customHeight="1" x14ac:dyDescent="0.25">
      <c r="D121" s="24"/>
      <c r="E121" s="24"/>
      <c r="F121" s="24"/>
      <c r="G121" s="24"/>
      <c r="H121" s="24"/>
    </row>
    <row r="122" spans="3:14" x14ac:dyDescent="0.25">
      <c r="C122" s="55" t="s">
        <v>105</v>
      </c>
      <c r="I122" s="74" t="s">
        <v>100</v>
      </c>
      <c r="J122" s="74"/>
      <c r="K122" s="74"/>
      <c r="L122" s="74"/>
    </row>
    <row r="123" spans="3:14" ht="12.95" customHeight="1" x14ac:dyDescent="0.25">
      <c r="C123" s="56" t="s">
        <v>101</v>
      </c>
      <c r="I123" s="73" t="s">
        <v>102</v>
      </c>
      <c r="J123" s="73"/>
      <c r="K123" s="73"/>
      <c r="L123" s="73"/>
      <c r="M123" s="54"/>
      <c r="N123" s="54"/>
    </row>
    <row r="125" spans="3:14" x14ac:dyDescent="0.25">
      <c r="C125"/>
    </row>
    <row r="126" spans="3:14" x14ac:dyDescent="0.25">
      <c r="C126"/>
    </row>
    <row r="127" spans="3:14" x14ac:dyDescent="0.25">
      <c r="C127"/>
    </row>
    <row r="128" spans="3:14" x14ac:dyDescent="0.25">
      <c r="C128"/>
    </row>
    <row r="129" spans="3:3" x14ac:dyDescent="0.25">
      <c r="C129" s="47"/>
    </row>
    <row r="130" spans="3:3" ht="15.75" x14ac:dyDescent="0.25">
      <c r="C130" s="48"/>
    </row>
  </sheetData>
  <mergeCells count="6">
    <mergeCell ref="I123:L123"/>
    <mergeCell ref="C1:P1"/>
    <mergeCell ref="C2:P2"/>
    <mergeCell ref="C3:P3"/>
    <mergeCell ref="C4:P4"/>
    <mergeCell ref="I122:L122"/>
  </mergeCells>
  <printOptions horizontalCentered="1"/>
  <pageMargins left="0.19685039370078741" right="0.19685039370078741" top="0.19685039370078741" bottom="3.937007874015748E-2" header="0.31496062992125984" footer="0.31496062992125984"/>
  <pageSetup scale="33" orientation="landscape" r:id="rId1"/>
  <ignoredErrors>
    <ignoredError sqref="G81:P83 P33:P50 P59:P79 I80:N80 P8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Props1.xml><?xml version="1.0" encoding="utf-8"?>
<ds:datastoreItem xmlns:ds="http://schemas.openxmlformats.org/officeDocument/2006/customXml" ds:itemID="{4AF848B2-EC4D-4102-94AD-17BAD4B1B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7C5098-B2A4-48AA-ADB5-3BDA00F01C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34B81F-E4D7-448C-94A0-15ED0788026A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3e1a5d64-8b76-47bb-8599-b566759b318a"/>
    <ds:schemaRef ds:uri="b826ceb5-efda-4966-bb90-1c1b4e360da2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P2 Presupuesto Aprobado-Ejec </vt:lpstr>
      <vt:lpstr>P3 Ejecucion</vt:lpstr>
      <vt:lpstr>'P2 Presupuesto Aprobado-Ejec '!Print_Area</vt:lpstr>
      <vt:lpstr>'P3 Ejecucion'!Print_Area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Ana María Linares Abreu</cp:lastModifiedBy>
  <cp:lastPrinted>2026-06-16T17:27:31Z</cp:lastPrinted>
  <dcterms:created xsi:type="dcterms:W3CDTF">2025-12-11T17:42:07Z</dcterms:created>
  <dcterms:modified xsi:type="dcterms:W3CDTF">2026-06-16T17:27:59Z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