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deoleo\Downloads\"/>
    </mc:Choice>
  </mc:AlternateContent>
  <xr:revisionPtr revIDLastSave="0" documentId="8_{812B7B8B-9FF0-4529-A2C3-2ED36AF86ECF}" xr6:coauthVersionLast="47" xr6:coauthVersionMax="47" xr10:uidLastSave="{00000000-0000-0000-0000-000000000000}"/>
  <bookViews>
    <workbookView xWindow="-120" yWindow="-120" windowWidth="29040" windowHeight="15720" xr2:uid="{4338FEAE-DB8E-4C02-BE6D-DDC1311F061E}"/>
  </bookViews>
  <sheets>
    <sheet name="programa11-12" sheetId="1" r:id="rId1"/>
  </sheets>
  <definedNames>
    <definedName name="_xlnm.Print_Area" localSheetId="0">'programa11-12'!$A$1:$J$86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1" l="1"/>
  <c r="A49" i="1" l="1" a="1"/>
  <c r="A49" i="1" s="1"/>
  <c r="C49" i="1" a="1"/>
  <c r="C49" i="1" s="1"/>
  <c r="F49" i="1" a="1"/>
  <c r="F49" i="1" s="1"/>
  <c r="I53" i="1"/>
  <c r="J53" i="1"/>
  <c r="A25" i="1"/>
  <c r="J31" i="1"/>
  <c r="J66" i="1" l="1"/>
  <c r="I49" i="1"/>
  <c r="F25" i="1"/>
  <c r="J68" i="1" s="1"/>
  <c r="C25" i="1"/>
  <c r="J67" i="1" s="1"/>
  <c r="J30" i="1"/>
  <c r="I30" i="1"/>
  <c r="I29" i="1"/>
  <c r="J29" i="1"/>
  <c r="I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<sst xmlns="http://schemas.openxmlformats.org/spreadsheetml/2006/main" count="125" uniqueCount="88">
  <si>
    <t>I.I - Completar los datos requeridos sobre la institución</t>
  </si>
  <si>
    <t>Capítulo</t>
  </si>
  <si>
    <t>Subcapítulo</t>
  </si>
  <si>
    <t>Unidad Ejecutora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</si>
  <si>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</si>
  <si>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</si>
  <si>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</si>
  <si>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</si>
  <si>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</si>
  <si>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</si>
  <si>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</si>
  <si>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</si>
  <si>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</si>
  <si>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</si>
  <si>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Resultado Asociado: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</si>
  <si>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</si>
  <si>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</si>
  <si>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</si>
  <si>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</si>
  <si>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</si>
  <si>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</si>
  <si>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</si>
  <si>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</si>
  <si>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</si>
  <si>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</si>
  <si>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</si>
  <si>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</si>
  <si>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</si>
  <si>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</si>
  <si>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</si>
  <si>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</si>
  <si>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</si>
  <si>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</si>
  <si>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</si>
  <si>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V. Análisis de los Logros y Desviaciones</t>
  </si>
  <si>
    <t>V.I - Información de Logros y Desviaciones por Producto</t>
  </si>
  <si>
    <t xml:space="preserve">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</si>
  <si>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</si>
  <si>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</si>
  <si>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</si>
  <si>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</si>
  <si>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</si>
  <si>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</si>
  <si>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</si>
  <si>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</si>
  <si>
    <t>Aportar al bienestar del país, vigilando la solvencia, liquidez, gestión de las entidades y la estabilidad del sistema financiero; y protegiendo los derechos de los usuarios de los servicios financieros.</t>
  </si>
  <si>
    <t>Ser una institución referente nacional e internacionalmente, reconocida por la calidad de su supervisión y el acompañamiento que brinda a los usuarios de los servicios financieros, respaldada por un personal altamente calificado y la excelencia en su gestión</t>
  </si>
  <si>
    <t>3.1.3</t>
  </si>
  <si>
    <t>Economía Sostenible, Integradora y Competitiva</t>
  </si>
  <si>
    <t>Consolidar un sistema financiero eficiente, solvente y profundo que apoye la generación de ahorro y su canalización al desarrollo productivo</t>
  </si>
  <si>
    <t>Economía articulada, innovadora y ambientalmente sostenible, con una estructura productiva que genera crecimiento alto y sostenido, con trabajo digno, que se inserta de forma competitiva en la economía global</t>
  </si>
  <si>
    <t>11 - Supervisión de entidades de intermediación financiera y cambiaria</t>
  </si>
  <si>
    <t>12 - Protección y salud financiera de los usuarios del sistema financiero.</t>
  </si>
  <si>
    <t>01 - Entidades de intermediación financiera y cambiaria con supervisión y control</t>
  </si>
  <si>
    <t>02 - Entidades de intermediación financiera supervisadas para prevenir el lavado de activos y el financiamiento del terrorismo (PLAFT)</t>
  </si>
  <si>
    <t>03 - Actividades de entidades de intermediación financiera y cambiaria registradas y/o autorizadas</t>
  </si>
  <si>
    <t>Cantidad de entidades de intermediación financiera y cambiaria supervisadas</t>
  </si>
  <si>
    <t>Cantidad de entidades de intermediación financiera supervisadas en materia de PLAFT</t>
  </si>
  <si>
    <t>Porcentaje de solicitudes de registro y/o autorización atendidas</t>
  </si>
  <si>
    <t>&gt;95%</t>
  </si>
  <si>
    <t>01 - Usuarios reciben asistencia para solucionar reclamaciones sobre productos o servicios adquiridos en una entidad de intermediación financiera.</t>
  </si>
  <si>
    <t>Porcentaje de reclamaciones de usuarios del sistema financiero y cambiario atendidas</t>
  </si>
  <si>
    <t>&gt;90%</t>
  </si>
  <si>
    <t>Entidades de intermediación financiera, y cambiaria</t>
  </si>
  <si>
    <t>01 - Entidades de intermediación financiera y cambiaria con supervisión y control
02 - Entidades de intermediación financiera supervisadas para prevenir el lavado de activos y el financiamiento del terrorismo (PLAFT)
03 - Actividades de entidades de intermediación financiera y cambiaria registradas y/o autorizadas</t>
  </si>
  <si>
    <t>Mantener la estabilidad, solvencia y eficiencia del sistema financiero</t>
  </si>
  <si>
    <t>Descripción del producto:</t>
  </si>
  <si>
    <t>Proteger los derechos de los usuarios de los servicios financieros y cambiarios</t>
  </si>
  <si>
    <t>Usuarios del sistema financiero</t>
  </si>
  <si>
    <t>Reducción de prácticas abusivas relacionados a productos y servicios ofrecidos por la entidades de intermediación financiera</t>
  </si>
  <si>
    <t>I -Información Institucional</t>
  </si>
  <si>
    <t>Supervisar el cumplimiento de las operaciones de las entidades intermediación financiera y cambiara con las normativas vigentes</t>
  </si>
  <si>
    <t>Atención a usuarios del sistema financiero con relación a reclamaciones sobre malas prácticas de entidades de intermediación financiera</t>
  </si>
  <si>
    <t>01 -Se lleva a cabo la verificación del cumplimiento de las entidades de intermediación financiera y cambiaria con la normativa vigente
02- Se lleva a cabo la verificación del cumplimiento de las entidades de intermediación financiera y cambiaria con la normativa vigente en materia de prevención de lavado de activos y financiamiento del terrorismo.
03- Se lleva a cabo revisión y aprobación de las operaciones de las entidades de intermediación financiera y cambiaria</t>
  </si>
  <si>
    <r>
      <rPr>
        <b/>
        <sz val="11"/>
        <color theme="1"/>
        <rFont val="Calibri"/>
        <family val="2"/>
        <scheme val="minor"/>
      </rPr>
      <t>José Alexander García De Peña</t>
    </r>
    <r>
      <rPr>
        <sz val="11"/>
        <color theme="1"/>
        <rFont val="Calibri"/>
        <family val="2"/>
        <scheme val="minor"/>
      </rPr>
      <t xml:space="preserve"> 
Subdirector Planificación y Presupuesto</t>
    </r>
  </si>
  <si>
    <t>Física 
(%)
 G=E/A</t>
  </si>
  <si>
    <t>Financiero 
(%) 
H=F/B</t>
  </si>
  <si>
    <t>01-Superintendencia de Bancos</t>
  </si>
  <si>
    <t>0001-Superintendencia de Bancos</t>
  </si>
  <si>
    <t>Director Departamento Administrativo y Financiero</t>
  </si>
  <si>
    <t>Marcos Fernández Jiménez</t>
  </si>
  <si>
    <t>N/A</t>
  </si>
  <si>
    <t>5009-Superintendencia de Bancos</t>
  </si>
  <si>
    <t>Director Planificación y Desarrollo</t>
  </si>
  <si>
    <t>Informe de Evaluación trimestral de las Metas Físicas-Financieras 2do Trimestre Año 2025</t>
  </si>
  <si>
    <t xml:space="preserve">La desviación observada en la producción física institucional se debió a retrasos en la realización de las inspecciones programadas, los cuales fueron ocasionados por la entrega tardía de las informaciones requeridas en el proceso. </t>
  </si>
  <si>
    <t xml:space="preserve">En este trimestre, se logró atender al 103% de las reclamaciones recibidas en el período alcanzando un avance de ejecución física de 114.4% respecto a la meta programada. </t>
  </si>
  <si>
    <t xml:space="preserve">Para el período abril-junio 2025, la Superintendencia de Bancos ha logrado supervisar 15 entidades de intermediación financiera y cambiaria en materia prudencial, alcanzado un nivel de cumplimiento de meta del 71%. En cuanto al porcentaje de solicitudes de registro y/o autorización atendidas del trimestre abril-junio 2025, la SB ha respondido satisfactoriamente el 100% sobrepasando la meta física programada.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</si>
</sst>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[$-10409]#,##0;\-#,##0"/>
    <numFmt numFmtId="165" formatCode="[$-10409]0.00%"/>
    <numFmt numFmtId="166" formatCode="_(&quot;$&quot;* #,##0_);_(&quot;$&quot;* \(#,##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A6A6A6"/>
      </bottom>
      <diagonal/>
    </border>
    <border>
      <left style="thin">
        <color theme="0" tint="-0.14999847407452621"/>
      </left>
      <right/>
      <top/>
      <bottom style="thin">
        <color indexed="64"/>
      </bottom>
      <diagonal/>
    </border>
    <border>
      <left style="thin">
        <color theme="0" tint="-0.1499984740745262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5">
    <xf numFmtId="0" fontId="0" fillId="0" borderId="0" xfId="0"/>
    <xf numFmtId="0" fontId="7" fillId="0" borderId="10" xfId="0" applyFont="1" applyBorder="1" applyAlignment="1">
      <alignment vertical="center"/>
    </xf>
    <xf numFmtId="0" fontId="0" fillId="0" borderId="10" xfId="0" applyBorder="1"/>
    <xf numFmtId="0" fontId="9" fillId="0" borderId="0" xfId="0" applyFont="1" applyProtection="1">
      <protection locked="0"/>
    </xf>
    <xf numFmtId="0" fontId="8" fillId="5" borderId="12" xfId="0" applyFont="1" applyFill="1" applyBorder="1" applyAlignment="1">
      <alignment horizontal="center" vertical="center"/>
    </xf>
    <xf numFmtId="0" fontId="7" fillId="0" borderId="10" xfId="0" applyFont="1" applyBorder="1" applyAlignment="1">
      <alignment vertical="center" wrapText="1"/>
    </xf>
    <xf numFmtId="0" fontId="13" fillId="7" borderId="21" xfId="0" applyFont="1" applyFill="1" applyBorder="1" applyAlignment="1">
      <alignment horizontal="center" vertical="center" wrapText="1" readingOrder="1"/>
    </xf>
    <xf numFmtId="0" fontId="13" fillId="7" borderId="22" xfId="0" applyFont="1" applyFill="1" applyBorder="1" applyAlignment="1">
      <alignment horizontal="center" vertical="center" wrapText="1" readingOrder="1"/>
    </xf>
    <xf numFmtId="0" fontId="14" fillId="0" borderId="15" xfId="0" applyFont="1" applyBorder="1" applyAlignment="1" applyProtection="1">
      <alignment vertical="top" wrapText="1"/>
      <protection locked="0"/>
    </xf>
    <xf numFmtId="165" fontId="14" fillId="6" borderId="1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10" xfId="0" applyFont="1" applyBorder="1" applyAlignment="1" applyProtection="1">
      <alignment vertical="center" wrapText="1"/>
      <protection locked="0"/>
    </xf>
    <xf numFmtId="0" fontId="3" fillId="8" borderId="1" xfId="0" applyFont="1" applyFill="1" applyBorder="1" applyAlignment="1">
      <alignment vertical="top" wrapText="1"/>
    </xf>
    <xf numFmtId="0" fontId="3" fillId="8" borderId="2" xfId="0" applyFont="1" applyFill="1" applyBorder="1" applyAlignment="1">
      <alignment vertical="top" wrapText="1"/>
    </xf>
    <xf numFmtId="0" fontId="3" fillId="8" borderId="4" xfId="0" applyFont="1" applyFill="1" applyBorder="1" applyAlignment="1">
      <alignment vertical="top" wrapText="1"/>
    </xf>
    <xf numFmtId="0" fontId="2" fillId="0" borderId="10" xfId="0" applyFont="1" applyBorder="1"/>
    <xf numFmtId="0" fontId="8" fillId="5" borderId="12" xfId="0" applyFont="1" applyFill="1" applyBorder="1" applyAlignment="1">
      <alignment horizontal="center" vertical="center" wrapText="1"/>
    </xf>
    <xf numFmtId="0" fontId="0" fillId="8" borderId="0" xfId="0" applyFill="1"/>
    <xf numFmtId="0" fontId="2" fillId="8" borderId="0" xfId="0" applyFont="1" applyFill="1" applyAlignment="1">
      <alignment horizontal="center"/>
    </xf>
    <xf numFmtId="0" fontId="20" fillId="8" borderId="0" xfId="0" applyFont="1" applyFill="1" applyAlignment="1">
      <alignment horizontal="center" vertical="center"/>
    </xf>
    <xf numFmtId="0" fontId="2" fillId="0" borderId="0" xfId="0" applyFont="1" applyAlignment="1">
      <alignment vertical="top"/>
    </xf>
    <xf numFmtId="4" fontId="0" fillId="0" borderId="0" xfId="0" applyNumberFormat="1" applyAlignment="1">
      <alignment vertical="top" wrapText="1"/>
    </xf>
    <xf numFmtId="0" fontId="14" fillId="0" borderId="19" xfId="0" applyFont="1" applyBorder="1" applyAlignment="1" applyProtection="1">
      <alignment vertical="center" wrapText="1"/>
      <protection locked="0"/>
    </xf>
    <xf numFmtId="166" fontId="9" fillId="0" borderId="29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16" xfId="0" applyNumberFormat="1" applyFont="1" applyBorder="1" applyAlignment="1" applyProtection="1">
      <alignment horizontal="center" vertical="center" wrapText="1" readingOrder="1"/>
      <protection locked="0"/>
    </xf>
    <xf numFmtId="166" fontId="14" fillId="0" borderId="30" xfId="0" applyNumberFormat="1" applyFont="1" applyBorder="1" applyAlignment="1" applyProtection="1">
      <alignment horizontal="center" vertical="center" wrapText="1" readingOrder="1"/>
      <protection locked="0"/>
    </xf>
    <xf numFmtId="10" fontId="14" fillId="6" borderId="31" xfId="1" applyNumberFormat="1" applyFont="1" applyFill="1" applyBorder="1" applyAlignment="1" applyProtection="1">
      <alignment horizontal="center" vertical="center" wrapText="1" readingOrder="1"/>
      <protection locked="0"/>
    </xf>
    <xf numFmtId="166" fontId="14" fillId="0" borderId="32" xfId="0" applyNumberFormat="1" applyFont="1" applyBorder="1" applyAlignment="1" applyProtection="1">
      <alignment horizontal="center" vertical="center" wrapText="1" readingOrder="1"/>
      <protection locked="0"/>
    </xf>
    <xf numFmtId="166" fontId="14" fillId="0" borderId="33" xfId="0" applyNumberFormat="1" applyFont="1" applyBorder="1" applyAlignment="1" applyProtection="1">
      <alignment horizontal="center" vertical="center" wrapText="1" readingOrder="1"/>
      <protection locked="0"/>
    </xf>
    <xf numFmtId="164" fontId="14" fillId="0" borderId="33" xfId="0" applyNumberFormat="1" applyFont="1" applyBorder="1" applyAlignment="1" applyProtection="1">
      <alignment horizontal="center" vertical="center" wrapText="1" readingOrder="1"/>
      <protection locked="0"/>
    </xf>
    <xf numFmtId="0" fontId="13" fillId="7" borderId="33" xfId="0" applyFont="1" applyFill="1" applyBorder="1" applyAlignment="1">
      <alignment horizontal="center" vertical="center" wrapText="1" readingOrder="1"/>
    </xf>
    <xf numFmtId="0" fontId="14" fillId="0" borderId="33" xfId="0" applyFont="1" applyBorder="1" applyAlignment="1" applyProtection="1">
      <alignment vertical="top" wrapText="1"/>
      <protection locked="0"/>
    </xf>
    <xf numFmtId="0" fontId="14" fillId="0" borderId="33" xfId="0" applyFont="1" applyBorder="1" applyAlignment="1" applyProtection="1">
      <alignment vertical="center" wrapText="1"/>
      <protection locked="0"/>
    </xf>
    <xf numFmtId="10" fontId="14" fillId="6" borderId="33" xfId="1" applyNumberFormat="1" applyFont="1" applyFill="1" applyBorder="1" applyAlignment="1" applyProtection="1">
      <alignment horizontal="center" vertical="center" wrapText="1" readingOrder="1"/>
      <protection locked="0"/>
    </xf>
    <xf numFmtId="165" fontId="14" fillId="6" borderId="33" xfId="0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3" xfId="0" applyNumberFormat="1" applyFont="1" applyBorder="1" applyAlignment="1" applyProtection="1">
      <alignment horizontal="center" vertical="center" wrapText="1" readingOrder="1"/>
      <protection locked="0"/>
    </xf>
    <xf numFmtId="166" fontId="0" fillId="0" borderId="0" xfId="0" applyNumberFormat="1"/>
    <xf numFmtId="9" fontId="14" fillId="0" borderId="33" xfId="1" applyFont="1" applyFill="1" applyBorder="1" applyAlignment="1" applyProtection="1">
      <alignment horizontal="center" vertical="center" wrapText="1" readingOrder="1"/>
      <protection locked="0"/>
    </xf>
    <xf numFmtId="0" fontId="18" fillId="0" borderId="13" xfId="0" applyFont="1" applyBorder="1" applyAlignment="1" applyProtection="1">
      <alignment horizontal="left" vertical="center" wrapText="1"/>
      <protection locked="0"/>
    </xf>
    <xf numFmtId="0" fontId="5" fillId="3" borderId="10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8" fillId="5" borderId="13" xfId="0" applyFont="1" applyFill="1" applyBorder="1" applyAlignment="1">
      <alignment horizontal="left" vertical="center" wrapText="1"/>
    </xf>
    <xf numFmtId="49" fontId="18" fillId="0" borderId="13" xfId="0" quotePrefix="1" applyNumberFormat="1" applyFont="1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11" xfId="0" applyFont="1" applyBorder="1" applyAlignment="1" applyProtection="1">
      <alignment horizontal="left" vertical="center" wrapText="1"/>
      <protection locked="0"/>
    </xf>
    <xf numFmtId="0" fontId="11" fillId="5" borderId="14" xfId="0" applyFont="1" applyFill="1" applyBorder="1" applyAlignment="1">
      <alignment horizontal="center" vertical="center" wrapText="1" readingOrder="1"/>
    </xf>
    <xf numFmtId="0" fontId="11" fillId="5" borderId="15" xfId="0" applyFont="1" applyFill="1" applyBorder="1" applyAlignment="1">
      <alignment horizontal="center" vertical="center" wrapText="1" readingOrder="1"/>
    </xf>
    <xf numFmtId="0" fontId="11" fillId="5" borderId="16" xfId="0" applyFont="1" applyFill="1" applyBorder="1" applyAlignment="1">
      <alignment horizontal="center" vertical="center" wrapText="1" readingOrder="1"/>
    </xf>
    <xf numFmtId="0" fontId="11" fillId="5" borderId="17" xfId="0" applyFont="1" applyFill="1" applyBorder="1" applyAlignment="1">
      <alignment horizontal="center" vertical="center" wrapText="1" readingOrder="1"/>
    </xf>
    <xf numFmtId="0" fontId="11" fillId="5" borderId="26" xfId="0" applyFont="1" applyFill="1" applyBorder="1" applyAlignment="1">
      <alignment horizontal="center" vertical="center" wrapText="1" readingOrder="1"/>
    </xf>
    <xf numFmtId="0" fontId="6" fillId="4" borderId="10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12" fillId="7" borderId="28" xfId="0" applyFont="1" applyFill="1" applyBorder="1" applyAlignment="1">
      <alignment horizontal="center" vertical="center" wrapText="1" readingOrder="1"/>
    </xf>
    <xf numFmtId="0" fontId="9" fillId="5" borderId="28" xfId="0" applyFont="1" applyFill="1" applyBorder="1" applyAlignment="1">
      <alignment vertical="top" wrapText="1"/>
    </xf>
    <xf numFmtId="0" fontId="0" fillId="2" borderId="10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1" xfId="0" applyFill="1" applyBorder="1" applyAlignment="1">
      <alignment horizontal="center"/>
    </xf>
    <xf numFmtId="166" fontId="9" fillId="0" borderId="16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26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5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8" xfId="2" applyNumberFormat="1" applyFont="1" applyFill="1" applyBorder="1" applyAlignment="1" applyProtection="1">
      <alignment horizontal="center" vertical="center" wrapText="1" readingOrder="1"/>
      <protection locked="0"/>
    </xf>
    <xf numFmtId="166" fontId="9" fillId="0" borderId="19" xfId="2" applyNumberFormat="1" applyFont="1" applyFill="1" applyBorder="1" applyAlignment="1" applyProtection="1">
      <alignment horizontal="center" vertical="center" wrapText="1" readingOrder="1"/>
      <protection locked="0"/>
    </xf>
    <xf numFmtId="10" fontId="9" fillId="6" borderId="19" xfId="1" applyNumberFormat="1" applyFont="1" applyFill="1" applyBorder="1" applyAlignment="1" applyProtection="1">
      <alignment horizontal="center" vertical="center" wrapText="1" readingOrder="1"/>
    </xf>
    <xf numFmtId="10" fontId="9" fillId="6" borderId="20" xfId="1" applyNumberFormat="1" applyFont="1" applyFill="1" applyBorder="1" applyAlignment="1" applyProtection="1">
      <alignment horizontal="center" vertical="center" wrapText="1" readingOrder="1"/>
    </xf>
    <xf numFmtId="0" fontId="6" fillId="4" borderId="10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/>
    </xf>
    <xf numFmtId="0" fontId="6" fillId="4" borderId="11" xfId="0" applyFont="1" applyFill="1" applyBorder="1" applyAlignment="1">
      <alignment horizontal="left" vertical="center" wrapText="1"/>
    </xf>
    <xf numFmtId="0" fontId="18" fillId="0" borderId="23" xfId="0" applyFont="1" applyBorder="1" applyAlignment="1" applyProtection="1">
      <alignment horizontal="left" vertical="center" wrapText="1"/>
      <protection locked="0"/>
    </xf>
    <xf numFmtId="0" fontId="18" fillId="0" borderId="24" xfId="0" applyFont="1" applyBorder="1" applyAlignment="1" applyProtection="1">
      <alignment horizontal="left" vertical="center" wrapText="1"/>
      <protection locked="0"/>
    </xf>
    <xf numFmtId="0" fontId="18" fillId="0" borderId="25" xfId="0" applyFont="1" applyBorder="1" applyAlignment="1" applyProtection="1">
      <alignment horizontal="left" vertical="center" wrapText="1"/>
      <protection locked="0"/>
    </xf>
    <xf numFmtId="0" fontId="9" fillId="5" borderId="34" xfId="0" applyFont="1" applyFill="1" applyBorder="1" applyAlignment="1">
      <alignment vertical="top" wrapText="1"/>
    </xf>
    <xf numFmtId="0" fontId="18" fillId="0" borderId="0" xfId="0" applyFont="1" applyAlignment="1" applyProtection="1">
      <alignment horizontal="justify" vertical="center" wrapText="1"/>
      <protection locked="0"/>
    </xf>
    <xf numFmtId="0" fontId="18" fillId="0" borderId="11" xfId="0" applyFont="1" applyBorder="1" applyAlignment="1" applyProtection="1">
      <alignment horizontal="justify" vertical="center" wrapText="1"/>
      <protection locked="0"/>
    </xf>
    <xf numFmtId="166" fontId="9" fillId="0" borderId="14" xfId="2" applyNumberFormat="1" applyFont="1" applyFill="1" applyBorder="1" applyAlignment="1" applyProtection="1">
      <alignment horizontal="center" vertical="center" wrapText="1" readingOrder="1"/>
      <protection locked="0"/>
    </xf>
    <xf numFmtId="0" fontId="12" fillId="7" borderId="19" xfId="0" applyFont="1" applyFill="1" applyBorder="1" applyAlignment="1">
      <alignment horizontal="center" vertical="center" wrapText="1" readingOrder="1"/>
    </xf>
    <xf numFmtId="0" fontId="9" fillId="5" borderId="19" xfId="0" applyFont="1" applyFill="1" applyBorder="1" applyAlignment="1">
      <alignment vertical="top" wrapText="1"/>
    </xf>
    <xf numFmtId="0" fontId="9" fillId="5" borderId="20" xfId="0" applyFont="1" applyFill="1" applyBorder="1" applyAlignment="1">
      <alignment vertical="top" wrapText="1"/>
    </xf>
    <xf numFmtId="0" fontId="9" fillId="0" borderId="0" xfId="0" applyFont="1" applyAlignment="1" applyProtection="1">
      <alignment horizontal="center"/>
      <protection locked="0"/>
    </xf>
    <xf numFmtId="0" fontId="16" fillId="0" borderId="0" xfId="0" applyFont="1" applyAlignment="1">
      <alignment horizontal="left" vertical="center" wrapText="1"/>
    </xf>
    <xf numFmtId="0" fontId="2" fillId="0" borderId="13" xfId="0" applyFont="1" applyBorder="1" applyAlignment="1">
      <alignment vertical="top"/>
    </xf>
    <xf numFmtId="0" fontId="0" fillId="0" borderId="0" xfId="0" applyAlignment="1">
      <alignment horizontal="center" wrapText="1"/>
    </xf>
  </cellXfs>
  <cellStyles count="3">
    <cellStyle name="Moneda" xfId="2" builtinId="4"/>
    <cellStyle name="Normal" xfId="0" builtinId="0"/>
    <cellStyle name="Porcentaje" xfId="1" builtinId="5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34998626667073579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4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_(&quot;$&quot;* #,##0_);_(&quot;$&quot;* \(#,##0\);_(&quot;$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4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  <vertical style="thin">
          <color theme="0" tint="-0.14999847407452621"/>
        </vertical>
        <horizontal style="thin">
          <color theme="0" tint="-0.14999847407452621"/>
        </horizontal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14999847407452621"/>
        </left>
        <right style="thin">
          <color theme="0" tint="-0.14999847407452621"/>
        </right>
        <top/>
        <bottom/>
        <vertical style="thin">
          <color theme="0" tint="-0.14999847407452621"/>
        </vertical>
        <horizontal style="thin">
          <color theme="0" tint="-0.14999847407452621"/>
        </horizontal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275896</xdr:colOff>
      <xdr:row>0</xdr:row>
      <xdr:rowOff>118241</xdr:rowOff>
    </xdr:from>
    <xdr:to>
      <xdr:col>0</xdr:col>
      <xdr:colOff>1206544</xdr:colOff>
      <xdr:row>2</xdr:row>
      <xdr:rowOff>80798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9F06B0E5-47C3-4648-9833-586B38257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9166" b="23958"/>
        <a:stretch>
          <a:fillRect/>
        </a:stretch>
      </xdr:blipFill>
      <xdr:spPr bwMode="auto">
        <a:xfrm>
          <a:off x="275896" y="118241"/>
          <a:ext cx="930648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28" headerRowBorderDxfId="27" tableBorderDxfId="26" totalsRowBorderDxfId="25">
  <tableColumns count="10">
    <tableColumn id="1" xr3:uid="{DC1B7B10-25DF-444B-B97E-464EC471DB5B}" name="Producto" dataDxfId="24"/>
    <tableColumn id="2" xr3:uid="{C61E64BC-B5A5-45F4-8F84-130CBA355D9D}" name="Indicador" dataDxfId="23"/>
    <tableColumn id="3" xr3:uid="{3AC7971E-A8AB-4C13-830D-AC13829EAC0E}" name="Física_x000a_(A)" dataDxfId="22"/>
    <tableColumn id="4" xr3:uid="{8DB7EDBB-DB79-4CBD-AD68-D153CE19B0A8}" name="Financiera_x000a_(B)" dataDxfId="21"/>
    <tableColumn id="9" xr3:uid="{AC3E8DE2-D537-4CBB-AD59-753602F58C3E}" name="Física_x000a_(C)" dataDxfId="20"/>
    <tableColumn id="10" xr3:uid="{25C7EA1D-EAE0-4DC9-9FB1-C0E265B640E6}" name="Financiera_x000a_(D)" dataDxfId="19"/>
    <tableColumn id="5" xr3:uid="{C2FDA61C-9281-4FCB-A3FE-246521A85EA0}" name="Física _x000a_(E)" dataDxfId="18"/>
    <tableColumn id="6" xr3:uid="{B07D8104-8103-4848-A228-6FBAE528EF68}" name="Financiera _x000a_ (F)" dataDxfId="17"/>
    <tableColumn id="7" xr3:uid="{F97ACE16-1124-4543-AD0A-CBAA1878A36A}" name="Física _x000a_(%)_x000a_ G=E/A" dataDxfId="16">
      <calculatedColumnFormula>IF(G29&gt;0,G29/C29,0)</calculatedColumnFormula>
    </tableColumn>
    <tableColumn id="8" xr3:uid="{CAB2F777-24BA-4EFC-82F9-153B93171D9B}" name="Financiero _x000a_(%) _x000a_H=F/B" dataDxfId="15">
      <calculatedColumnFormula>IF(H29&gt;0,H29/D29,0)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5276215-43D2-4257-BA08-79DE28C89130}" name="Tabla135" displayName="Tabla135" ref="A52:J53" totalsRowShown="0" headerRowDxfId="14" dataDxfId="12" headerRowBorderDxfId="13" tableBorderDxfId="11" totalsRowBorderDxfId="10">
  <tableColumns count="10">
    <tableColumn id="1" xr3:uid="{0DAE7144-5F89-4C90-85B5-5FB91E70C385}" name="Producto" dataDxfId="9"/>
    <tableColumn id="2" xr3:uid="{9548A588-F138-42D4-982E-CDA940F617F2}" name="Indicador" dataDxfId="8"/>
    <tableColumn id="3" xr3:uid="{321F68B0-040A-4D1F-BA4D-7FB6F5A931D5}" name="Física_x000a_(A)" dataDxfId="7"/>
    <tableColumn id="4" xr3:uid="{37FAE7C2-EBA0-4680-9F31-2E805EBA33BC}" name="Financiera_x000a_(B)" dataDxfId="6"/>
    <tableColumn id="9" xr3:uid="{C50E50CF-05E7-4854-8BE9-D73279315BB9}" name="Física_x000a_(C)" dataDxfId="5"/>
    <tableColumn id="10" xr3:uid="{8E6CDDE1-EFC2-4F08-B6FE-CF65163CE8BF}" name="Financiera_x000a_(D)" dataDxfId="4"/>
    <tableColumn id="5" xr3:uid="{02168CAE-3BB1-47F4-B4BE-F29632BF6968}" name="Física _x000a_(E)" dataDxfId="3"/>
    <tableColumn id="6" xr3:uid="{78E425B9-B06A-463C-94C8-E5EF7117000F}" name="Financiera _x000a_ (F)" dataDxfId="2"/>
    <tableColumn id="7" xr3:uid="{CF1B70D9-BB1F-4B00-8C08-A55830929EBE}" name="Física _x000a_(%)_x000a_ G=E/A" dataDxfId="1">
      <calculatedColumnFormula>IF(G53&gt;0,G53/RIGHT(C53,3),0)</calculatedColumnFormula>
    </tableColumn>
    <tableColumn id="8" xr3:uid="{AA2B9F2C-D7AE-4C02-B4E1-FDD6E8DFAC75}" name="Financiero _x000a_(%) _x000a_H=F/B" dataDxfId="0">
      <calculatedColumnFormula>IF(H53&gt;0,H53/D53,0)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L86"/>
  <sheetViews>
    <sheetView showGridLines="0" tabSelected="1" topLeftCell="A6" zoomScaleNormal="100" zoomScaleSheetLayoutView="90" workbookViewId="0">
      <selection activeCell="A62" sqref="A62:J62"/>
    </sheetView>
  </sheetViews>
  <sheetFormatPr baseColWidth="10" defaultColWidth="11.42578125" defaultRowHeight="15" x14ac:dyDescent="0.25"/>
  <cols>
    <col min="1" max="1" width="23.85546875" style="3" bestFit="1" customWidth="1"/>
    <col min="2" max="2" width="19.140625" style="3" customWidth="1"/>
    <col min="3" max="3" width="12.7109375" style="3" customWidth="1"/>
    <col min="4" max="4" width="13.7109375" style="3" bestFit="1" customWidth="1"/>
    <col min="5" max="7" width="12.7109375" style="3" customWidth="1"/>
    <col min="8" max="8" width="13.42578125" style="3" bestFit="1" customWidth="1"/>
    <col min="9" max="9" width="12.7109375" style="3" customWidth="1"/>
    <col min="10" max="10" width="14.28515625" style="3" customWidth="1"/>
  </cols>
  <sheetData>
    <row r="1" spans="1:10" ht="21.75" customHeight="1" x14ac:dyDescent="0.25">
      <c r="A1" s="11"/>
      <c r="B1" s="47" t="s">
        <v>84</v>
      </c>
      <c r="C1" s="48"/>
      <c r="D1" s="48"/>
      <c r="E1" s="48"/>
      <c r="F1" s="48"/>
      <c r="G1" s="48"/>
      <c r="H1" s="48"/>
      <c r="I1" s="48"/>
      <c r="J1" s="49"/>
    </row>
    <row r="2" spans="1:10" ht="21.75" customHeight="1" x14ac:dyDescent="0.25">
      <c r="A2" s="12"/>
      <c r="B2" s="50"/>
      <c r="C2" s="51"/>
      <c r="D2" s="51"/>
      <c r="E2" s="51"/>
      <c r="F2" s="51"/>
      <c r="G2" s="51"/>
      <c r="H2" s="51"/>
      <c r="I2" s="51"/>
      <c r="J2" s="52"/>
    </row>
    <row r="3" spans="1:10" ht="20.25" customHeight="1" thickBot="1" x14ac:dyDescent="0.3">
      <c r="A3" s="13"/>
      <c r="B3" s="53"/>
      <c r="C3" s="54"/>
      <c r="D3" s="54"/>
      <c r="E3" s="54"/>
      <c r="F3" s="54"/>
      <c r="G3" s="54"/>
      <c r="H3" s="54"/>
      <c r="I3" s="54"/>
      <c r="J3" s="55"/>
    </row>
    <row r="4" spans="1:10" ht="9" customHeight="1" x14ac:dyDescent="0.25">
      <c r="A4" s="43"/>
      <c r="B4" s="44"/>
      <c r="C4" s="44"/>
      <c r="D4" s="45"/>
      <c r="E4" s="45"/>
      <c r="F4" s="45"/>
      <c r="G4" s="45"/>
      <c r="H4" s="45"/>
      <c r="I4" s="44"/>
      <c r="J4" s="46"/>
    </row>
    <row r="5" spans="1:10" ht="3" customHeight="1" x14ac:dyDescent="0.25">
      <c r="A5" s="68"/>
      <c r="B5" s="69"/>
      <c r="C5" s="69"/>
      <c r="D5" s="69"/>
      <c r="E5" s="69"/>
      <c r="F5" s="69"/>
      <c r="G5" s="69"/>
      <c r="H5" s="69"/>
      <c r="I5" s="69"/>
      <c r="J5" s="70"/>
    </row>
    <row r="6" spans="1:10" ht="15.75" x14ac:dyDescent="0.25">
      <c r="A6" s="38" t="s">
        <v>70</v>
      </c>
      <c r="B6" s="39"/>
      <c r="C6" s="39"/>
      <c r="D6" s="39"/>
      <c r="E6" s="39"/>
      <c r="F6" s="39"/>
      <c r="G6" s="39"/>
      <c r="H6" s="39"/>
      <c r="I6" s="39"/>
      <c r="J6" s="40"/>
    </row>
    <row r="7" spans="1:10" ht="15.75" x14ac:dyDescent="0.25">
      <c r="A7" s="63" t="s">
        <v>0</v>
      </c>
      <c r="B7" s="64"/>
      <c r="C7" s="64"/>
      <c r="D7" s="64"/>
      <c r="E7" s="64"/>
      <c r="F7" s="64"/>
      <c r="G7" s="64"/>
      <c r="H7" s="64"/>
      <c r="I7" s="64"/>
      <c r="J7" s="65"/>
    </row>
    <row r="8" spans="1:10" x14ac:dyDescent="0.25">
      <c r="A8" s="1" t="s">
        <v>1</v>
      </c>
      <c r="B8" s="42" t="s">
        <v>82</v>
      </c>
      <c r="C8" s="42"/>
      <c r="D8" s="42"/>
      <c r="E8" s="42"/>
      <c r="F8" s="42"/>
      <c r="G8" s="42"/>
      <c r="H8" s="42"/>
      <c r="I8" s="42"/>
      <c r="J8" s="42"/>
    </row>
    <row r="9" spans="1:10" ht="15" customHeight="1" x14ac:dyDescent="0.25">
      <c r="A9" s="14" t="s">
        <v>2</v>
      </c>
      <c r="B9" s="42" t="s">
        <v>77</v>
      </c>
      <c r="C9" s="42"/>
      <c r="D9" s="42"/>
      <c r="E9" s="42"/>
      <c r="F9" s="42"/>
      <c r="G9" s="42"/>
      <c r="H9" s="42"/>
      <c r="I9" s="42"/>
      <c r="J9" s="42"/>
    </row>
    <row r="10" spans="1:10" x14ac:dyDescent="0.25">
      <c r="A10" s="14" t="s">
        <v>3</v>
      </c>
      <c r="B10" s="42" t="s">
        <v>78</v>
      </c>
      <c r="C10" s="42"/>
      <c r="D10" s="42"/>
      <c r="E10" s="42"/>
      <c r="F10" s="42"/>
      <c r="G10" s="42"/>
      <c r="H10" s="42"/>
      <c r="I10" s="42"/>
      <c r="J10" s="42"/>
    </row>
    <row r="11" spans="1:10" ht="31.5" customHeight="1" x14ac:dyDescent="0.25">
      <c r="A11" s="1" t="s">
        <v>4</v>
      </c>
      <c r="B11" s="37" t="s">
        <v>45</v>
      </c>
      <c r="C11" s="37"/>
      <c r="D11" s="37"/>
      <c r="E11" s="37"/>
      <c r="F11" s="37"/>
      <c r="G11" s="37"/>
      <c r="H11" s="37"/>
      <c r="I11" s="37"/>
      <c r="J11" s="37"/>
    </row>
    <row r="12" spans="1:10" ht="27.75" customHeight="1" x14ac:dyDescent="0.25">
      <c r="A12" s="1" t="s">
        <v>5</v>
      </c>
      <c r="B12" s="37" t="s">
        <v>46</v>
      </c>
      <c r="C12" s="37"/>
      <c r="D12" s="37"/>
      <c r="E12" s="37"/>
      <c r="F12" s="37"/>
      <c r="G12" s="37"/>
      <c r="H12" s="37"/>
      <c r="I12" s="37"/>
      <c r="J12" s="37"/>
    </row>
    <row r="13" spans="1:10" ht="15.75" x14ac:dyDescent="0.25">
      <c r="A13" s="38" t="s">
        <v>6</v>
      </c>
      <c r="B13" s="39"/>
      <c r="C13" s="39"/>
      <c r="D13" s="39"/>
      <c r="E13" s="39"/>
      <c r="F13" s="39"/>
      <c r="G13" s="39"/>
      <c r="H13" s="39"/>
      <c r="I13" s="39"/>
      <c r="J13" s="40"/>
    </row>
    <row r="14" spans="1:10" x14ac:dyDescent="0.25">
      <c r="A14" s="1" t="s">
        <v>7</v>
      </c>
      <c r="B14" s="15">
        <v>3</v>
      </c>
      <c r="C14" s="41" t="s">
        <v>48</v>
      </c>
      <c r="D14" s="41"/>
      <c r="E14" s="41"/>
      <c r="F14" s="41"/>
      <c r="G14" s="41"/>
      <c r="H14" s="41"/>
      <c r="I14" s="41"/>
      <c r="J14" s="41"/>
    </row>
    <row r="15" spans="1:10" ht="26.1" customHeight="1" x14ac:dyDescent="0.25">
      <c r="A15" s="1" t="s">
        <v>8</v>
      </c>
      <c r="B15" s="4">
        <v>3.1</v>
      </c>
      <c r="C15" s="41" t="s">
        <v>50</v>
      </c>
      <c r="D15" s="41"/>
      <c r="E15" s="41"/>
      <c r="F15" s="41"/>
      <c r="G15" s="41"/>
      <c r="H15" s="41"/>
      <c r="I15" s="41"/>
      <c r="J15" s="41"/>
    </row>
    <row r="16" spans="1:10" ht="25.5" customHeight="1" x14ac:dyDescent="0.25">
      <c r="A16" s="1" t="s">
        <v>9</v>
      </c>
      <c r="B16" s="4" t="s">
        <v>47</v>
      </c>
      <c r="C16" s="41" t="s">
        <v>49</v>
      </c>
      <c r="D16" s="41"/>
      <c r="E16" s="41"/>
      <c r="F16" s="41"/>
      <c r="G16" s="41"/>
      <c r="H16" s="41"/>
      <c r="I16" s="41"/>
      <c r="J16" s="41"/>
    </row>
    <row r="17" spans="1:10" ht="15.75" x14ac:dyDescent="0.25">
      <c r="A17" s="38" t="s">
        <v>10</v>
      </c>
      <c r="B17" s="39"/>
      <c r="C17" s="39"/>
      <c r="D17" s="39"/>
      <c r="E17" s="39"/>
      <c r="F17" s="39"/>
      <c r="G17" s="39"/>
      <c r="H17" s="39"/>
      <c r="I17" s="39"/>
      <c r="J17" s="40"/>
    </row>
    <row r="18" spans="1:10" x14ac:dyDescent="0.25">
      <c r="A18" s="1" t="s">
        <v>11</v>
      </c>
      <c r="B18" s="56" t="s">
        <v>51</v>
      </c>
      <c r="C18" s="56"/>
      <c r="D18" s="56"/>
      <c r="E18" s="56"/>
      <c r="F18" s="56"/>
      <c r="G18" s="56"/>
      <c r="H18" s="56"/>
      <c r="I18" s="56"/>
      <c r="J18" s="57"/>
    </row>
    <row r="19" spans="1:10" x14ac:dyDescent="0.25">
      <c r="A19" s="5" t="s">
        <v>12</v>
      </c>
      <c r="B19" s="56" t="s">
        <v>71</v>
      </c>
      <c r="C19" s="56"/>
      <c r="D19" s="56"/>
      <c r="E19" s="56"/>
      <c r="F19" s="56"/>
      <c r="G19" s="56"/>
      <c r="H19" s="56"/>
      <c r="I19" s="56"/>
      <c r="J19" s="57"/>
    </row>
    <row r="20" spans="1:10" x14ac:dyDescent="0.25">
      <c r="A20" s="5" t="s">
        <v>13</v>
      </c>
      <c r="B20" s="56" t="s">
        <v>63</v>
      </c>
      <c r="C20" s="56"/>
      <c r="D20" s="56"/>
      <c r="E20" s="56"/>
      <c r="F20" s="56"/>
      <c r="G20" s="56"/>
      <c r="H20" s="56"/>
      <c r="I20" s="56"/>
      <c r="J20" s="57"/>
    </row>
    <row r="21" spans="1:10" x14ac:dyDescent="0.25">
      <c r="A21" s="5" t="s">
        <v>14</v>
      </c>
      <c r="B21" s="56" t="s">
        <v>65</v>
      </c>
      <c r="C21" s="56"/>
      <c r="D21" s="56"/>
      <c r="E21" s="56"/>
      <c r="F21" s="56"/>
      <c r="G21" s="56"/>
      <c r="H21" s="56"/>
      <c r="I21" s="56"/>
      <c r="J21" s="57"/>
    </row>
    <row r="22" spans="1:10" ht="15.75" x14ac:dyDescent="0.25">
      <c r="A22" s="38" t="s">
        <v>15</v>
      </c>
      <c r="B22" s="39"/>
      <c r="C22" s="39"/>
      <c r="D22" s="39"/>
      <c r="E22" s="39"/>
      <c r="F22" s="39"/>
      <c r="G22" s="39"/>
      <c r="H22" s="39"/>
      <c r="I22" s="39"/>
      <c r="J22" s="40"/>
    </row>
    <row r="23" spans="1:10" ht="15.75" x14ac:dyDescent="0.25">
      <c r="A23" s="63" t="s">
        <v>16</v>
      </c>
      <c r="B23" s="64"/>
      <c r="C23" s="64"/>
      <c r="D23" s="64"/>
      <c r="E23" s="64"/>
      <c r="F23" s="64"/>
      <c r="G23" s="64"/>
      <c r="H23" s="64"/>
      <c r="I23" s="64"/>
      <c r="J23" s="65"/>
    </row>
    <row r="24" spans="1:10" ht="15" customHeight="1" x14ac:dyDescent="0.25">
      <c r="A24" s="58" t="s">
        <v>17</v>
      </c>
      <c r="B24" s="59"/>
      <c r="C24" s="60" t="s">
        <v>18</v>
      </c>
      <c r="D24" s="62"/>
      <c r="E24" s="62"/>
      <c r="F24" s="62" t="s">
        <v>19</v>
      </c>
      <c r="G24" s="62"/>
      <c r="H24" s="59"/>
      <c r="I24" s="60" t="s">
        <v>20</v>
      </c>
      <c r="J24" s="61"/>
    </row>
    <row r="25" spans="1:10" x14ac:dyDescent="0.25">
      <c r="A25" s="74">
        <f>SUM(D29:D31)</f>
        <v>705333587.79708409</v>
      </c>
      <c r="B25" s="75"/>
      <c r="C25" s="71">
        <f>SUM(D29:D31)</f>
        <v>705333587.79708409</v>
      </c>
      <c r="D25" s="72"/>
      <c r="E25" s="73"/>
      <c r="F25" s="71">
        <f>SUM(H29:H31)</f>
        <v>131423658.24999999</v>
      </c>
      <c r="G25" s="72"/>
      <c r="H25" s="73"/>
      <c r="I25" s="76">
        <f>+IF(F25&gt;0,F25/C25,0)</f>
        <v>0.1863283707507333</v>
      </c>
      <c r="J25" s="77"/>
    </row>
    <row r="26" spans="1:10" ht="15.75" x14ac:dyDescent="0.25">
      <c r="A26" s="63" t="s">
        <v>21</v>
      </c>
      <c r="B26" s="64"/>
      <c r="C26" s="64"/>
      <c r="D26" s="64"/>
      <c r="E26" s="64"/>
      <c r="F26" s="64"/>
      <c r="G26" s="64"/>
      <c r="H26" s="64"/>
      <c r="I26" s="64"/>
      <c r="J26" s="65"/>
    </row>
    <row r="27" spans="1:10" x14ac:dyDescent="0.25">
      <c r="A27" s="2"/>
      <c r="B27"/>
      <c r="C27" s="66" t="s">
        <v>22</v>
      </c>
      <c r="D27" s="67"/>
      <c r="E27" s="66" t="s">
        <v>23</v>
      </c>
      <c r="F27" s="67"/>
      <c r="G27" s="66" t="s">
        <v>24</v>
      </c>
      <c r="H27" s="66"/>
      <c r="I27" s="66" t="s">
        <v>25</v>
      </c>
      <c r="J27" s="84"/>
    </row>
    <row r="28" spans="1:10" ht="38.25" x14ac:dyDescent="0.25">
      <c r="A28" s="29" t="s">
        <v>26</v>
      </c>
      <c r="B28" s="29" t="s">
        <v>27</v>
      </c>
      <c r="C28" s="29" t="s">
        <v>28</v>
      </c>
      <c r="D28" s="29" t="s">
        <v>29</v>
      </c>
      <c r="E28" s="29" t="s">
        <v>30</v>
      </c>
      <c r="F28" s="29" t="s">
        <v>31</v>
      </c>
      <c r="G28" s="29" t="s">
        <v>32</v>
      </c>
      <c r="H28" s="29" t="s">
        <v>33</v>
      </c>
      <c r="I28" s="29" t="s">
        <v>75</v>
      </c>
      <c r="J28" s="29" t="s">
        <v>76</v>
      </c>
    </row>
    <row r="29" spans="1:10" ht="48" x14ac:dyDescent="0.25">
      <c r="A29" s="30" t="s">
        <v>53</v>
      </c>
      <c r="B29" s="31" t="s">
        <v>56</v>
      </c>
      <c r="C29" s="28">
        <v>68</v>
      </c>
      <c r="D29" s="27">
        <v>513353883.89441538</v>
      </c>
      <c r="E29" s="28">
        <v>21</v>
      </c>
      <c r="F29" s="27">
        <v>102201555.01779118</v>
      </c>
      <c r="G29" s="28">
        <v>15</v>
      </c>
      <c r="H29" s="27">
        <v>96225010.169999987</v>
      </c>
      <c r="I29" s="32">
        <f>IF(G29&gt;0,G29/C29,0)</f>
        <v>0.22058823529411764</v>
      </c>
      <c r="J29" s="33">
        <f>IF(H29&gt;0,H29/D29,0)</f>
        <v>0.1874438144696908</v>
      </c>
    </row>
    <row r="30" spans="1:10" ht="72" x14ac:dyDescent="0.25">
      <c r="A30" s="30" t="s">
        <v>54</v>
      </c>
      <c r="B30" s="31" t="s">
        <v>57</v>
      </c>
      <c r="C30" s="28">
        <v>11</v>
      </c>
      <c r="D30" s="27">
        <v>120253320.39928618</v>
      </c>
      <c r="E30" s="28">
        <v>3</v>
      </c>
      <c r="F30" s="27">
        <v>24553532.427728627</v>
      </c>
      <c r="G30" s="28">
        <v>0</v>
      </c>
      <c r="H30" s="27">
        <v>20708487.939999998</v>
      </c>
      <c r="I30" s="32">
        <f>IF(G30&gt;0,G30/C30,0)</f>
        <v>0</v>
      </c>
      <c r="J30" s="33">
        <f>IF(H30&gt;0,H30/D30,0)</f>
        <v>0.17220720285510654</v>
      </c>
    </row>
    <row r="31" spans="1:10" ht="60" x14ac:dyDescent="0.25">
      <c r="A31" s="30" t="s">
        <v>55</v>
      </c>
      <c r="B31" s="31" t="s">
        <v>58</v>
      </c>
      <c r="C31" s="28" t="s">
        <v>59</v>
      </c>
      <c r="D31" s="27">
        <v>71726383.503382608</v>
      </c>
      <c r="E31" s="28" t="s">
        <v>59</v>
      </c>
      <c r="F31" s="27">
        <v>13637200.041079234</v>
      </c>
      <c r="G31" s="36">
        <v>1.002</v>
      </c>
      <c r="H31" s="27">
        <v>14490160.139999997</v>
      </c>
      <c r="I31" s="32">
        <f>IF(G31&gt;0,G31/RIGHT(C31,3),0)</f>
        <v>1.0547368421052632</v>
      </c>
      <c r="J31" s="33">
        <f>IF(H31&gt;0,H31/D31,0)</f>
        <v>0.20201994624916009</v>
      </c>
    </row>
    <row r="32" spans="1:10" ht="15.75" x14ac:dyDescent="0.25">
      <c r="A32" s="38" t="s">
        <v>34</v>
      </c>
      <c r="B32" s="39"/>
      <c r="C32" s="39"/>
      <c r="D32" s="39"/>
      <c r="E32" s="39"/>
      <c r="F32" s="39"/>
      <c r="G32" s="39"/>
      <c r="H32" s="39"/>
      <c r="I32" s="39"/>
      <c r="J32" s="40"/>
    </row>
    <row r="33" spans="1:10" ht="15.75" x14ac:dyDescent="0.25">
      <c r="A33" s="63" t="s">
        <v>35</v>
      </c>
      <c r="B33" s="64"/>
      <c r="C33" s="64"/>
      <c r="D33" s="64"/>
      <c r="E33" s="64"/>
      <c r="F33" s="64"/>
      <c r="G33" s="64"/>
      <c r="H33" s="64"/>
      <c r="I33" s="64"/>
      <c r="J33" s="65"/>
    </row>
    <row r="34" spans="1:10" ht="48.75" customHeight="1" x14ac:dyDescent="0.25">
      <c r="A34" s="10" t="s">
        <v>36</v>
      </c>
      <c r="B34" s="56" t="s">
        <v>64</v>
      </c>
      <c r="C34" s="56"/>
      <c r="D34" s="56"/>
      <c r="E34" s="56"/>
      <c r="F34" s="56"/>
      <c r="G34" s="56"/>
      <c r="H34" s="56"/>
      <c r="I34" s="56"/>
      <c r="J34" s="57"/>
    </row>
    <row r="35" spans="1:10" ht="69" customHeight="1" x14ac:dyDescent="0.25">
      <c r="A35" s="10" t="s">
        <v>66</v>
      </c>
      <c r="B35" s="56" t="s">
        <v>73</v>
      </c>
      <c r="C35" s="56"/>
      <c r="D35" s="56"/>
      <c r="E35" s="56"/>
      <c r="F35" s="56"/>
      <c r="G35" s="56"/>
      <c r="H35" s="56"/>
      <c r="I35" s="56"/>
      <c r="J35" s="57"/>
    </row>
    <row r="36" spans="1:10" ht="59.25" customHeight="1" x14ac:dyDescent="0.25">
      <c r="A36" s="10" t="s">
        <v>37</v>
      </c>
      <c r="B36" s="56" t="s">
        <v>87</v>
      </c>
      <c r="C36" s="56"/>
      <c r="D36" s="56"/>
      <c r="E36" s="56"/>
      <c r="F36" s="56"/>
      <c r="G36" s="56"/>
      <c r="H36" s="56"/>
      <c r="I36" s="56"/>
      <c r="J36" s="57"/>
    </row>
    <row r="37" spans="1:10" ht="30" x14ac:dyDescent="0.25">
      <c r="A37" s="10" t="s">
        <v>38</v>
      </c>
      <c r="B37" s="85" t="s">
        <v>85</v>
      </c>
      <c r="C37" s="85"/>
      <c r="D37" s="85"/>
      <c r="E37" s="85"/>
      <c r="F37" s="85"/>
      <c r="G37" s="85"/>
      <c r="H37" s="85"/>
      <c r="I37" s="85"/>
      <c r="J37" s="86"/>
    </row>
    <row r="38" spans="1:10" ht="15.75" x14ac:dyDescent="0.25">
      <c r="A38" s="38" t="s">
        <v>39</v>
      </c>
      <c r="B38" s="39"/>
      <c r="C38" s="39"/>
      <c r="D38" s="39"/>
      <c r="E38" s="39"/>
      <c r="F38" s="39"/>
      <c r="G38" s="39"/>
      <c r="H38" s="39"/>
      <c r="I38" s="39"/>
      <c r="J38" s="40"/>
    </row>
    <row r="39" spans="1:10" ht="15.75" x14ac:dyDescent="0.25">
      <c r="A39" s="78" t="s">
        <v>40</v>
      </c>
      <c r="B39" s="79"/>
      <c r="C39" s="79"/>
      <c r="D39" s="79"/>
      <c r="E39" s="79"/>
      <c r="F39" s="79"/>
      <c r="G39" s="79"/>
      <c r="H39" s="79"/>
      <c r="I39" s="79"/>
      <c r="J39" s="80"/>
    </row>
    <row r="40" spans="1:10" x14ac:dyDescent="0.25">
      <c r="A40" s="81"/>
      <c r="B40" s="82"/>
      <c r="C40" s="82"/>
      <c r="D40" s="82"/>
      <c r="E40" s="82"/>
      <c r="F40" s="82"/>
      <c r="G40" s="82"/>
      <c r="H40" s="82"/>
      <c r="I40" s="82"/>
      <c r="J40" s="83"/>
    </row>
    <row r="41" spans="1:10" ht="15.75" x14ac:dyDescent="0.25">
      <c r="A41" s="38" t="s">
        <v>10</v>
      </c>
      <c r="B41" s="39"/>
      <c r="C41" s="39"/>
      <c r="D41" s="39"/>
      <c r="E41" s="39"/>
      <c r="F41" s="39"/>
      <c r="G41" s="39"/>
      <c r="H41" s="39"/>
      <c r="I41" s="39"/>
      <c r="J41" s="40"/>
    </row>
    <row r="42" spans="1:10" x14ac:dyDescent="0.25">
      <c r="A42" s="1" t="s">
        <v>11</v>
      </c>
      <c r="B42" s="56" t="s">
        <v>52</v>
      </c>
      <c r="C42" s="56"/>
      <c r="D42" s="56"/>
      <c r="E42" s="56"/>
      <c r="F42" s="56"/>
      <c r="G42" s="56"/>
      <c r="H42" s="56"/>
      <c r="I42" s="56"/>
      <c r="J42" s="57"/>
    </row>
    <row r="43" spans="1:10" x14ac:dyDescent="0.25">
      <c r="A43" s="5" t="s">
        <v>12</v>
      </c>
      <c r="B43" s="56" t="s">
        <v>67</v>
      </c>
      <c r="C43" s="56"/>
      <c r="D43" s="56"/>
      <c r="E43" s="56"/>
      <c r="F43" s="56"/>
      <c r="G43" s="56"/>
      <c r="H43" s="56"/>
      <c r="I43" s="56"/>
      <c r="J43" s="57"/>
    </row>
    <row r="44" spans="1:10" x14ac:dyDescent="0.25">
      <c r="A44" s="5" t="s">
        <v>13</v>
      </c>
      <c r="B44" s="56" t="s">
        <v>68</v>
      </c>
      <c r="C44" s="56"/>
      <c r="D44" s="56"/>
      <c r="E44" s="56"/>
      <c r="F44" s="56"/>
      <c r="G44" s="56"/>
      <c r="H44" s="56"/>
      <c r="I44" s="56"/>
      <c r="J44" s="57"/>
    </row>
    <row r="45" spans="1:10" x14ac:dyDescent="0.25">
      <c r="A45" s="5" t="s">
        <v>14</v>
      </c>
      <c r="B45" s="56" t="s">
        <v>69</v>
      </c>
      <c r="C45" s="56"/>
      <c r="D45" s="56"/>
      <c r="E45" s="56"/>
      <c r="F45" s="56"/>
      <c r="G45" s="56"/>
      <c r="H45" s="56"/>
      <c r="I45" s="56"/>
      <c r="J45" s="57"/>
    </row>
    <row r="46" spans="1:10" ht="15.75" x14ac:dyDescent="0.25">
      <c r="A46" s="38" t="s">
        <v>15</v>
      </c>
      <c r="B46" s="39"/>
      <c r="C46" s="39"/>
      <c r="D46" s="39"/>
      <c r="E46" s="39"/>
      <c r="F46" s="39"/>
      <c r="G46" s="39"/>
      <c r="H46" s="39"/>
      <c r="I46" s="39"/>
      <c r="J46" s="40"/>
    </row>
    <row r="47" spans="1:10" ht="15.75" x14ac:dyDescent="0.25">
      <c r="A47" s="63" t="s">
        <v>16</v>
      </c>
      <c r="B47" s="64"/>
      <c r="C47" s="64"/>
      <c r="D47" s="64"/>
      <c r="E47" s="64"/>
      <c r="F47" s="64"/>
      <c r="G47" s="64"/>
      <c r="H47" s="64"/>
      <c r="I47" s="64"/>
      <c r="J47" s="65"/>
    </row>
    <row r="48" spans="1:10" ht="15" customHeight="1" x14ac:dyDescent="0.25">
      <c r="A48" s="58" t="s">
        <v>17</v>
      </c>
      <c r="B48" s="59"/>
      <c r="C48" s="60" t="s">
        <v>18</v>
      </c>
      <c r="D48" s="62"/>
      <c r="E48" s="62"/>
      <c r="F48" s="62" t="s">
        <v>19</v>
      </c>
      <c r="G48" s="62"/>
      <c r="H48" s="59"/>
      <c r="I48" s="60" t="s">
        <v>20</v>
      </c>
      <c r="J48" s="61"/>
    </row>
    <row r="49" spans="1:12" x14ac:dyDescent="0.25">
      <c r="A49" s="74" cm="1">
        <f t="array" ref="A49">Tabla135[Financiera
(B)]</f>
        <v>203273616.37463737</v>
      </c>
      <c r="B49" s="75"/>
      <c r="C49" s="87" cm="1">
        <f t="array" ref="C49">Tabla135[Financiera
(B)]</f>
        <v>203273616.37463737</v>
      </c>
      <c r="D49" s="72"/>
      <c r="E49" s="73"/>
      <c r="F49" s="87" cm="1">
        <f t="array" ref="F49">Tabla135[Financiera 
 (F)]</f>
        <v>45218472.299999982</v>
      </c>
      <c r="G49" s="72"/>
      <c r="H49" s="73"/>
      <c r="I49" s="76">
        <f>+IF(F49&gt;0,F49/C49,0)</f>
        <v>0.22245126104639881</v>
      </c>
      <c r="J49" s="77"/>
    </row>
    <row r="50" spans="1:12" ht="15.75" x14ac:dyDescent="0.25">
      <c r="A50" s="63" t="s">
        <v>21</v>
      </c>
      <c r="B50" s="64"/>
      <c r="C50" s="64"/>
      <c r="D50" s="64"/>
      <c r="E50" s="64"/>
      <c r="F50" s="64"/>
      <c r="G50" s="64"/>
      <c r="H50" s="64"/>
      <c r="I50" s="64"/>
      <c r="J50" s="65"/>
    </row>
    <row r="51" spans="1:12" x14ac:dyDescent="0.25">
      <c r="A51" s="2"/>
      <c r="B51"/>
      <c r="C51" s="88" t="s">
        <v>22</v>
      </c>
      <c r="D51" s="89"/>
      <c r="E51" s="88" t="s">
        <v>23</v>
      </c>
      <c r="F51" s="89"/>
      <c r="G51" s="88" t="s">
        <v>24</v>
      </c>
      <c r="H51" s="88"/>
      <c r="I51" s="88" t="s">
        <v>25</v>
      </c>
      <c r="J51" s="90"/>
    </row>
    <row r="52" spans="1:12" ht="38.25" x14ac:dyDescent="0.25">
      <c r="A52" s="6" t="s">
        <v>26</v>
      </c>
      <c r="B52" s="7" t="s">
        <v>27</v>
      </c>
      <c r="C52" s="7" t="s">
        <v>28</v>
      </c>
      <c r="D52" s="7" t="s">
        <v>29</v>
      </c>
      <c r="E52" s="7" t="s">
        <v>30</v>
      </c>
      <c r="F52" s="7" t="s">
        <v>31</v>
      </c>
      <c r="G52" s="7" t="s">
        <v>32</v>
      </c>
      <c r="H52" s="7" t="s">
        <v>33</v>
      </c>
      <c r="I52" s="7" t="s">
        <v>75</v>
      </c>
      <c r="J52" s="7" t="s">
        <v>76</v>
      </c>
    </row>
    <row r="53" spans="1:12" ht="84" x14ac:dyDescent="0.25">
      <c r="A53" s="8" t="s">
        <v>60</v>
      </c>
      <c r="B53" s="21" t="s">
        <v>61</v>
      </c>
      <c r="C53" s="23" t="s">
        <v>62</v>
      </c>
      <c r="D53" s="24">
        <v>203273616.37463737</v>
      </c>
      <c r="E53" s="23" t="s">
        <v>62</v>
      </c>
      <c r="F53" s="26">
        <v>48805852.853999145</v>
      </c>
      <c r="G53" s="36">
        <v>1.034</v>
      </c>
      <c r="H53" s="26">
        <v>45218472.299999982</v>
      </c>
      <c r="I53" s="25">
        <f>IF(G53&gt;0,G53/RIGHT(C53,3),0)</f>
        <v>1.1488888888888888</v>
      </c>
      <c r="J53" s="9">
        <f>IF(H53&gt;0,H53/D53,0)</f>
        <v>0.22245126104639881</v>
      </c>
      <c r="L53" s="35"/>
    </row>
    <row r="54" spans="1:12" ht="15.75" x14ac:dyDescent="0.25">
      <c r="A54" s="38" t="s">
        <v>34</v>
      </c>
      <c r="B54" s="39"/>
      <c r="C54" s="39"/>
      <c r="D54" s="39"/>
      <c r="E54" s="39"/>
      <c r="F54" s="39"/>
      <c r="G54" s="39"/>
      <c r="H54" s="39"/>
      <c r="I54" s="39"/>
      <c r="J54" s="40"/>
    </row>
    <row r="55" spans="1:12" ht="15.75" x14ac:dyDescent="0.25">
      <c r="A55" s="63" t="s">
        <v>35</v>
      </c>
      <c r="B55" s="64"/>
      <c r="C55" s="64"/>
      <c r="D55" s="64"/>
      <c r="E55" s="64"/>
      <c r="F55" s="64"/>
      <c r="G55" s="64"/>
      <c r="H55" s="64"/>
      <c r="I55" s="64"/>
      <c r="J55" s="65"/>
    </row>
    <row r="56" spans="1:12" ht="26.25" customHeight="1" x14ac:dyDescent="0.25">
      <c r="A56" s="10" t="s">
        <v>36</v>
      </c>
      <c r="B56" s="56" t="s">
        <v>60</v>
      </c>
      <c r="C56" s="56"/>
      <c r="D56" s="56"/>
      <c r="E56" s="56"/>
      <c r="F56" s="56"/>
      <c r="G56" s="56"/>
      <c r="H56" s="56"/>
      <c r="I56" s="56"/>
      <c r="J56" s="57"/>
    </row>
    <row r="57" spans="1:12" x14ac:dyDescent="0.25">
      <c r="A57" s="10" t="s">
        <v>66</v>
      </c>
      <c r="B57" s="56" t="s">
        <v>72</v>
      </c>
      <c r="C57" s="56"/>
      <c r="D57" s="56"/>
      <c r="E57" s="56"/>
      <c r="F57" s="56"/>
      <c r="G57" s="56"/>
      <c r="H57" s="56"/>
      <c r="I57" s="56"/>
      <c r="J57" s="57"/>
    </row>
    <row r="58" spans="1:12" ht="48" customHeight="1" x14ac:dyDescent="0.25">
      <c r="A58" s="10" t="s">
        <v>37</v>
      </c>
      <c r="B58" s="56" t="s">
        <v>86</v>
      </c>
      <c r="C58" s="56"/>
      <c r="D58" s="56"/>
      <c r="E58" s="56"/>
      <c r="F58" s="56"/>
      <c r="G58" s="56"/>
      <c r="H58" s="56"/>
      <c r="I58" s="56"/>
      <c r="J58" s="57"/>
    </row>
    <row r="59" spans="1:12" ht="32.1" customHeight="1" x14ac:dyDescent="0.25">
      <c r="A59" s="10" t="s">
        <v>38</v>
      </c>
      <c r="B59" s="85" t="s">
        <v>81</v>
      </c>
      <c r="C59" s="85"/>
      <c r="D59" s="85"/>
      <c r="E59" s="85"/>
      <c r="F59" s="85"/>
      <c r="G59" s="85"/>
      <c r="H59" s="85"/>
      <c r="I59" s="85"/>
      <c r="J59" s="86"/>
    </row>
    <row r="60" spans="1:12" ht="15.75" x14ac:dyDescent="0.25">
      <c r="A60" s="38" t="s">
        <v>39</v>
      </c>
      <c r="B60" s="39"/>
      <c r="C60" s="39"/>
      <c r="D60" s="39"/>
      <c r="E60" s="39"/>
      <c r="F60" s="39"/>
      <c r="G60" s="39"/>
      <c r="H60" s="39"/>
      <c r="I60" s="39"/>
      <c r="J60" s="40"/>
    </row>
    <row r="61" spans="1:12" ht="15.75" x14ac:dyDescent="0.25">
      <c r="A61" s="78" t="s">
        <v>40</v>
      </c>
      <c r="B61" s="79"/>
      <c r="C61" s="79"/>
      <c r="D61" s="79"/>
      <c r="E61" s="79"/>
      <c r="F61" s="79"/>
      <c r="G61" s="79"/>
      <c r="H61" s="79"/>
      <c r="I61" s="79"/>
      <c r="J61" s="80"/>
    </row>
    <row r="62" spans="1:12" ht="30.95" customHeight="1" x14ac:dyDescent="0.25">
      <c r="A62" s="81"/>
      <c r="B62" s="82"/>
      <c r="C62" s="82"/>
      <c r="D62" s="82"/>
      <c r="E62" s="82"/>
      <c r="F62" s="82"/>
      <c r="G62" s="82"/>
      <c r="H62" s="82"/>
      <c r="I62" s="82"/>
      <c r="J62" s="83"/>
    </row>
    <row r="63" spans="1:12" x14ac:dyDescent="0.25">
      <c r="A63" s="92" t="s">
        <v>41</v>
      </c>
      <c r="B63" s="92"/>
      <c r="C63" s="92"/>
      <c r="D63" s="92"/>
      <c r="E63" s="92"/>
      <c r="F63" s="92"/>
      <c r="G63" s="92"/>
      <c r="H63" s="92"/>
      <c r="I63" s="92"/>
      <c r="J63" s="92"/>
    </row>
    <row r="66" spans="1:10" x14ac:dyDescent="0.25">
      <c r="H66" s="93" t="s">
        <v>42</v>
      </c>
      <c r="I66" s="93"/>
      <c r="J66" s="22">
        <f>+A25+A49</f>
        <v>908607204.17172146</v>
      </c>
    </row>
    <row r="67" spans="1:10" x14ac:dyDescent="0.25">
      <c r="F67" s="16"/>
      <c r="H67" s="93" t="s">
        <v>43</v>
      </c>
      <c r="I67" s="93"/>
      <c r="J67" s="22">
        <f>+C25+C49</f>
        <v>908607204.17172146</v>
      </c>
    </row>
    <row r="68" spans="1:10" x14ac:dyDescent="0.25">
      <c r="F68" s="16"/>
      <c r="H68" s="93" t="s">
        <v>44</v>
      </c>
      <c r="I68" s="93"/>
      <c r="J68" s="34">
        <f>+F25+F49</f>
        <v>176642130.54999995</v>
      </c>
    </row>
    <row r="69" spans="1:10" x14ac:dyDescent="0.25">
      <c r="A69" s="19"/>
      <c r="B69" s="20"/>
      <c r="F69" s="16"/>
      <c r="J69" s="16"/>
    </row>
    <row r="70" spans="1:10" x14ac:dyDescent="0.25">
      <c r="A70" s="19"/>
      <c r="B70" s="20"/>
      <c r="F70" s="16"/>
      <c r="J70" s="16"/>
    </row>
    <row r="71" spans="1:10" x14ac:dyDescent="0.25">
      <c r="A71" s="19"/>
      <c r="B71" s="20"/>
      <c r="F71" s="16"/>
      <c r="J71" s="16"/>
    </row>
    <row r="72" spans="1:10" x14ac:dyDescent="0.25">
      <c r="A72" s="19"/>
      <c r="B72" s="20"/>
      <c r="F72" s="16"/>
      <c r="J72" s="16"/>
    </row>
    <row r="73" spans="1:10" x14ac:dyDescent="0.25">
      <c r="A73" s="19"/>
      <c r="B73" s="20"/>
      <c r="F73" s="16"/>
      <c r="J73" s="16"/>
    </row>
    <row r="74" spans="1:10" x14ac:dyDescent="0.25">
      <c r="A74" s="19"/>
      <c r="B74" s="20"/>
      <c r="F74" s="16"/>
      <c r="J74" s="16"/>
    </row>
    <row r="75" spans="1:10" x14ac:dyDescent="0.25">
      <c r="A75" s="19"/>
      <c r="B75" s="20"/>
      <c r="F75" s="16"/>
      <c r="J75" s="16"/>
    </row>
    <row r="76" spans="1:10" x14ac:dyDescent="0.25">
      <c r="A76" s="19"/>
      <c r="B76" s="20"/>
      <c r="F76" s="16"/>
      <c r="J76" s="16"/>
    </row>
    <row r="77" spans="1:10" x14ac:dyDescent="0.25">
      <c r="A77" s="19"/>
      <c r="B77" s="20"/>
      <c r="F77" s="16"/>
      <c r="J77" s="16"/>
    </row>
    <row r="78" spans="1:10" x14ac:dyDescent="0.25">
      <c r="A78" s="19"/>
      <c r="B78" s="20"/>
      <c r="F78" s="16"/>
      <c r="J78" s="16"/>
    </row>
    <row r="79" spans="1:10" x14ac:dyDescent="0.25">
      <c r="A79" s="19"/>
      <c r="B79" s="20"/>
      <c r="F79" s="16"/>
      <c r="J79" s="16"/>
    </row>
    <row r="80" spans="1:10" x14ac:dyDescent="0.25">
      <c r="A80" s="19"/>
      <c r="B80" s="20"/>
      <c r="F80" s="16"/>
      <c r="J80" s="16"/>
    </row>
    <row r="81" spans="1:10" x14ac:dyDescent="0.25">
      <c r="A81" s="19"/>
      <c r="B81" s="20"/>
      <c r="F81" s="16"/>
      <c r="J81" s="16"/>
    </row>
    <row r="82" spans="1:10" x14ac:dyDescent="0.25">
      <c r="A82" s="19"/>
      <c r="B82" s="20"/>
      <c r="F82" s="16"/>
      <c r="J82" s="16"/>
    </row>
    <row r="83" spans="1:10" x14ac:dyDescent="0.25">
      <c r="A83" s="19"/>
      <c r="B83" s="20"/>
      <c r="F83" s="16"/>
      <c r="J83" s="16"/>
    </row>
    <row r="85" spans="1:10" x14ac:dyDescent="0.25">
      <c r="B85" s="17" t="s">
        <v>80</v>
      </c>
      <c r="C85" s="16"/>
      <c r="E85" s="16"/>
      <c r="F85" s="94" t="s">
        <v>74</v>
      </c>
      <c r="G85" s="94"/>
      <c r="H85" s="94"/>
      <c r="I85" s="94"/>
      <c r="J85" s="94"/>
    </row>
    <row r="86" spans="1:10" ht="15.75" x14ac:dyDescent="0.25">
      <c r="B86" s="18" t="s">
        <v>79</v>
      </c>
      <c r="C86" s="16"/>
      <c r="E86" s="16"/>
      <c r="G86" s="91" t="s">
        <v>83</v>
      </c>
      <c r="H86" s="91"/>
      <c r="I86" s="91"/>
      <c r="J86"/>
    </row>
  </sheetData>
  <mergeCells count="78">
    <mergeCell ref="I49:J49"/>
    <mergeCell ref="A50:J50"/>
    <mergeCell ref="G86:I86"/>
    <mergeCell ref="A60:J60"/>
    <mergeCell ref="A61:J61"/>
    <mergeCell ref="A62:J62"/>
    <mergeCell ref="B59:J59"/>
    <mergeCell ref="A63:J63"/>
    <mergeCell ref="H66:I66"/>
    <mergeCell ref="H67:I67"/>
    <mergeCell ref="H68:I68"/>
    <mergeCell ref="F85:J85"/>
    <mergeCell ref="A55:J55"/>
    <mergeCell ref="B56:J56"/>
    <mergeCell ref="B57:J57"/>
    <mergeCell ref="B58:J58"/>
    <mergeCell ref="A46:J46"/>
    <mergeCell ref="A47:J47"/>
    <mergeCell ref="A48:B48"/>
    <mergeCell ref="C48:E48"/>
    <mergeCell ref="F48:H48"/>
    <mergeCell ref="I48:J48"/>
    <mergeCell ref="C51:D51"/>
    <mergeCell ref="E51:F51"/>
    <mergeCell ref="G51:H51"/>
    <mergeCell ref="I51:J51"/>
    <mergeCell ref="A54:J54"/>
    <mergeCell ref="A49:B49"/>
    <mergeCell ref="C49:E49"/>
    <mergeCell ref="F49:H49"/>
    <mergeCell ref="C16:J16"/>
    <mergeCell ref="A17:J17"/>
    <mergeCell ref="B18:J18"/>
    <mergeCell ref="B19:J19"/>
    <mergeCell ref="B20:J20"/>
    <mergeCell ref="B21:J21"/>
    <mergeCell ref="A32:J32"/>
    <mergeCell ref="A33:J33"/>
    <mergeCell ref="A22:J22"/>
    <mergeCell ref="A23:J23"/>
    <mergeCell ref="A41:J41"/>
    <mergeCell ref="B42:J42"/>
    <mergeCell ref="B43:J43"/>
    <mergeCell ref="B44:J44"/>
    <mergeCell ref="B45:J45"/>
    <mergeCell ref="A39:J39"/>
    <mergeCell ref="A40:J40"/>
    <mergeCell ref="I27:J27"/>
    <mergeCell ref="B37:J37"/>
    <mergeCell ref="C25:E25"/>
    <mergeCell ref="F25:H25"/>
    <mergeCell ref="E27:F27"/>
    <mergeCell ref="B35:J35"/>
    <mergeCell ref="B36:J36"/>
    <mergeCell ref="A25:B25"/>
    <mergeCell ref="I25:J25"/>
    <mergeCell ref="A4:J4"/>
    <mergeCell ref="B1:J3"/>
    <mergeCell ref="B34:J34"/>
    <mergeCell ref="C15:J15"/>
    <mergeCell ref="A38:J38"/>
    <mergeCell ref="A24:B24"/>
    <mergeCell ref="I24:J24"/>
    <mergeCell ref="C24:E24"/>
    <mergeCell ref="F24:H24"/>
    <mergeCell ref="A26:J26"/>
    <mergeCell ref="C27:D27"/>
    <mergeCell ref="G27:H27"/>
    <mergeCell ref="A5:J5"/>
    <mergeCell ref="A6:J6"/>
    <mergeCell ref="A7:J7"/>
    <mergeCell ref="B8:J8"/>
    <mergeCell ref="B11:J11"/>
    <mergeCell ref="B12:J12"/>
    <mergeCell ref="A13:J13"/>
    <mergeCell ref="C14:J14"/>
    <mergeCell ref="B9:J9"/>
    <mergeCell ref="B10:J10"/>
  </mergeCells>
  <phoneticPr fontId="19" type="noConversion"/>
  <dataValidations xWindow="950" yWindow="520" count="15">
    <dataValidation allowBlank="1" showInputMessage="1" showErrorMessage="1" prompt="Monto ejecutado en el trimestre" sqref="H28:H31 H52:H53" xr:uid="{90E46E24-8E3F-4224-9F5D-F387CD76556E}"/>
    <dataValidation allowBlank="1" showInputMessage="1" showErrorMessage="1" prompt="Meta alcanzada en el trimestre" sqref="G28:G31 G52:G53" xr:uid="{078E0B3D-C3D5-4323-9A6F-7DD5AA0A91C9}"/>
    <dataValidation allowBlank="1" showInputMessage="1" showErrorMessage="1" prompt="Monto presupuestado para el producto" sqref="D28:D31 D52:D53 E29:E30 F28:F31 F52:F53" xr:uid="{247AEBBA-5BB4-404D-982B-514E41C68A75}"/>
    <dataValidation allowBlank="1" showInputMessage="1" showErrorMessage="1" prompt="Meta anual del indicador" sqref="E28 C28:C31 C52:C53 E31 E52:E53" xr:uid="{F1CB8B99-164D-4F51-9E69-AECE57493A93}"/>
    <dataValidation allowBlank="1" showInputMessage="1" showErrorMessage="1" prompt="Nombre del indicador" sqref="B28:B31 B52:B53" xr:uid="{3FF3C7F1-052B-4689-97E1-0EEC782A6AE3}"/>
    <dataValidation allowBlank="1" showInputMessage="1" showErrorMessage="1" prompt="Nombre de cada producto" sqref="A28:A31 A52:A53" xr:uid="{2947E0C5-61A1-48DD-8DCD-04F9232477FC}"/>
    <dataValidation allowBlank="1" showInputMessage="1" showErrorMessage="1" prompt="¿En qué consiste el programa?" sqref="B19:J19 B43:J43" xr:uid="{2E94A1FA-9C8A-476F-9FA7-68E8C8A158E1}"/>
    <dataValidation allowBlank="1" showInputMessage="1" showErrorMessage="1" prompt="Presupuesto del programa" sqref="A25:C25 F25 A49:C49 F49" xr:uid="{FB9FE385-D8B9-4122-AF05-C68B8CBDECAB}"/>
    <dataValidation allowBlank="1" showInputMessage="1" showErrorMessage="1" prompt="Oportunidades de mejora identificadas" sqref="A62:J63 A40:J40" xr:uid="{DA848EFB-3FC8-4206-B557-B09F4E34DBE3}"/>
    <dataValidation allowBlank="1" showInputMessage="1" showErrorMessage="1" prompt="De existir desvío, explicar razones." sqref="B59:J59 B37:J37" xr:uid="{3458344A-2CE9-4393-9E4E-745857776460}"/>
    <dataValidation allowBlank="1" showInputMessage="1" showErrorMessage="1" prompt="1. Describir lo plasmado en el presupuesto_x000a_2. Describir lo alcanzado en términos financieros y de producción " sqref="B58:J58 B36:J36" xr:uid="{695BAAAC-4DD0-4CCB-86ED-6A9EB7692876}"/>
    <dataValidation allowBlank="1" showInputMessage="1" showErrorMessage="1" prompt="Nombre del producto" sqref="B34:B35 C34:J34 B56:B57 C56:J56" xr:uid="{F3C8682F-AC73-4F0A-9462-876EC453EC55}"/>
    <dataValidation allowBlank="1" showInputMessage="1" showErrorMessage="1" prompt="¿A quién va dirigido el programa?, ¿qué característica tiene esta población que requiere ser beneficiada?" sqref="B20:J20 B44:J44" xr:uid="{51B810D5-9207-46B5-AE2F-3D36306347AE}"/>
    <dataValidation allowBlank="1" showInputMessage="1" prompt="Nombre del capítulo" sqref="B8:J10" xr:uid="{73C82012-D4C4-478F-B9D1-1EE61C45F876}"/>
    <dataValidation allowBlank="1" sqref="A8" xr:uid="{4E4D531B-D39C-42CD-8509-9C2E6575184D}"/>
  </dataValidations>
  <printOptions horizontalCentered="1" verticalCentered="1"/>
  <pageMargins left="3.937007874015748E-2" right="3.937007874015748E-2" top="3.937007874015748E-2" bottom="3.937007874015748E-2" header="0.31496062992125984" footer="0.31496062992125984"/>
  <pageSetup scale="40" orientation="portrait" r:id="rId1"/>
  <ignoredErrors>
    <ignoredError sqref="I29:J29 I30:J30 A25:H25 A49:C49 I53:J53 I31:J31 F49:H49 J66:J68" unlockedFormula="1"/>
  </ignoredErrors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F4C0031944CA4497875EBBA8830706" ma:contentTypeVersion="18" ma:contentTypeDescription="Crear nuevo documento." ma:contentTypeScope="" ma:versionID="5ea3596bd897254ee2076371a79f4a74">
  <xsd:schema xmlns:xsd="http://www.w3.org/2001/XMLSchema" xmlns:xs="http://www.w3.org/2001/XMLSchema" xmlns:p="http://schemas.microsoft.com/office/2006/metadata/properties" xmlns:ns1="http://schemas.microsoft.com/sharepoint/v3" xmlns:ns2="b826ceb5-efda-4966-bb90-1c1b4e360da2" xmlns:ns3="3e1a5d64-8b76-47bb-8599-b566759b318a" targetNamespace="http://schemas.microsoft.com/office/2006/metadata/properties" ma:root="true" ma:fieldsID="6572f15d8266b08ba4698a0de243f6dc" ns1:_="" ns2:_="" ns3:_="">
    <xsd:import namespace="http://schemas.microsoft.com/sharepoint/v3"/>
    <xsd:import namespace="b826ceb5-efda-4966-bb90-1c1b4e360da2"/>
    <xsd:import namespace="3e1a5d64-8b76-47bb-8599-b566759b31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6ceb5-efda-4966-bb90-1c1b4e360d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1a5d64-8b76-47bb-8599-b566759b318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c78eb70-4d67-4e30-b291-1a2032589760}" ma:internalName="TaxCatchAll" ma:showField="CatchAllData" ma:web="3e1a5d64-8b76-47bb-8599-b566759b31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26ceb5-efda-4966-bb90-1c1b4e360da2">
      <Terms xmlns="http://schemas.microsoft.com/office/infopath/2007/PartnerControls"/>
    </lcf76f155ced4ddcb4097134ff3c332f>
    <TaxCatchAll xmlns="3e1a5d64-8b76-47bb-8599-b566759b318a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69E0A33-B735-4335-B1AA-10DC44DDD9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FD5004-EC44-4DD1-BB26-B1A4FFFE03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826ceb5-efda-4966-bb90-1c1b4e360da2"/>
    <ds:schemaRef ds:uri="3e1a5d64-8b76-47bb-8599-b566759b31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711974-A2BA-4715-9FA1-DE9B52B4D33A}">
  <ds:schemaRefs>
    <ds:schemaRef ds:uri="http://schemas.microsoft.com/office/infopath/2007/PartnerControls"/>
    <ds:schemaRef ds:uri="http://purl.org/dc/dcmitype/"/>
    <ds:schemaRef ds:uri="b826ceb5-efda-4966-bb90-1c1b4e360da2"/>
    <ds:schemaRef ds:uri="3e1a5d64-8b76-47bb-8599-b566759b318a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purl.org/dc/elements/1.1/"/>
    <ds:schemaRef ds:uri="http://schemas.microsoft.com/sharepoint/v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programa11-12</vt:lpstr>
      <vt:lpstr>'programa11-12'!Área_de_impresión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Espaillat A.</dc:creator>
  <cp:keywords/>
  <dc:description/>
  <cp:lastModifiedBy>Sarah Andrainet De Oleo Sosa</cp:lastModifiedBy>
  <cp:revision/>
  <cp:lastPrinted>2024-04-18T16:43:26Z</cp:lastPrinted>
  <dcterms:created xsi:type="dcterms:W3CDTF">2021-03-22T15:50:10Z</dcterms:created>
  <dcterms:modified xsi:type="dcterms:W3CDTF">2025-07-16T14:36:36Z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2023-05-15T19:06:40Z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e4fadb9a-43c1-4bae-bcc2-396973822def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0x01010001F4C0031944CA4497875EBBA8830706</vt:lpwstr>
  </property>
  <property fmtid="{D5CDD505-2E9C-101B-9397-08002B2CF9AE}" pid="10" name="MediaServiceImageTags">
    <vt:lpwstr/>
  </property>
</Properties>
</file>