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6/EI_T1_2026/EI/archivos_publicacion/"/>
    </mc:Choice>
  </mc:AlternateContent>
  <xr:revisionPtr revIDLastSave="141" documentId="8_{49D66744-AADF-454A-BB32-4DEC986412A7}" xr6:coauthVersionLast="47" xr6:coauthVersionMax="47" xr10:uidLastSave="{23BB123C-5B13-4114-ABE8-10BC244D3A8E}"/>
  <bookViews>
    <workbookView xWindow="-110" yWindow="-110" windowWidth="19420" windowHeight="1030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P11" i="2"/>
  <c r="P10" i="2"/>
  <c r="AG9" i="2"/>
  <c r="AF9" i="2"/>
  <c r="AE9" i="2"/>
  <c r="AC9" i="2"/>
  <c r="AB9" i="2"/>
  <c r="AA9" i="2"/>
  <c r="AD9" i="2" s="1"/>
  <c r="Z9" i="2"/>
  <c r="Y9" i="2"/>
  <c r="V9" i="2"/>
  <c r="U9" i="2"/>
  <c r="T9" i="2"/>
  <c r="X9" i="2" s="1"/>
  <c r="S9" i="2"/>
  <c r="R9" i="2"/>
  <c r="Q9" i="2"/>
  <c r="W9" i="2" s="1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<sst xmlns="http://schemas.openxmlformats.org/spreadsheetml/2006/main" count="83" uniqueCount="51">
  <si>
    <t>Cuadro 1. Estadísticas institucionales de reclamaciones atendidas por ProUsuario por tipo de decisión y montos instruidos a acreditar a favor del usuario, según año y mes.</t>
  </si>
  <si>
    <t>Fecha</t>
  </si>
  <si>
    <t>Resultado</t>
  </si>
  <si>
    <t>Monto instruido a devolver a favor del Usuario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</si>
  <si>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</si>
  <si>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</si>
  <si>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</si>
  <si>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</si>
  <si>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</si>
  <si>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</si>
  <si>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</si>
  <si>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</si>
  <si>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</si>
  <si>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</si>
  <si>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</si>
  <si>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</si>
  <si>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</si>
  <si>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</si>
  <si>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</si>
  <si>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</si>
  <si>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</si>
  <si>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</si>
  <si>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Total de reclamaciones que ingresaron en ese período.</t>
  </si>
  <si>
    <t>Inadmisibles</t>
  </si>
  <si>
    <t>Monto acordado para acreditación.</t>
  </si>
  <si>
    <t>Reclamaciones que implicaron devolución</t>
  </si>
  <si>
    <t>Cantidad de reclamaciones cuyo resultado implica una acreditación al usuario.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</si>
  <si>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servicios de atención y protección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</si>
  <si>
    <t>Flujo de casos</t>
  </si>
  <si>
    <t>Casos recibidos</t>
  </si>
  <si>
    <t>Tipo de caso</t>
  </si>
  <si>
    <t>Tiempo de respuesta (días)</t>
  </si>
  <si>
    <t>Reclamaciones</t>
  </si>
  <si>
    <t>Reconsideraciones</t>
  </si>
  <si>
    <t>Sin Decisión</t>
  </si>
  <si>
    <t>Con Decisión</t>
  </si>
  <si>
    <t>Total de casos recibidos: suma de reclamaciones y reconsideraciones.</t>
  </si>
  <si>
    <t>Total de reconsideraciones que ingresaron en ese período.</t>
  </si>
  <si>
    <t>Casos que se completaron en ese período.</t>
  </si>
  <si>
    <t>Casos en proceso al final de ese período.</t>
  </si>
  <si>
    <t>Casos que fueron desactivadas luego de la apertura, por ser duplicados o errores de sistema.</t>
  </si>
  <si>
    <t>Promedio del tiempo que se tomó responder los casos del período. Las reclamaciones tienen un tiempo de compromiso de 60 días y las reconsideraciones de 30 días. A partir de enero 2025 se ofrece información diferenciada entre reclamaciones y reconsideraciones.</t>
  </si>
  <si>
    <t>Casos que se completaron sin una decisión, ya sea porque fueron desestimadas por el usuario o recibieron una carta informativa.</t>
  </si>
  <si>
    <t>Casos que se completaron con dictamen de decisión favorable, desfavorable o inadmisible en conformidad a lo establecido en el Art. 28 y 29 del Reglamento de Protección al Usuario.</t>
  </si>
  <si>
    <t>Casos cuyo resultado fue favorable para el usuario.</t>
  </si>
  <si>
    <t>Casos cuyo resultado fue desfavorable para el usuario, o en otras palabras, favorable para la entidad.</t>
  </si>
  <si>
    <t>Casos que se completaron sin un veredicto de favorabilidad, ya sea porque fueron desestimadas por el usuario, o recibieron una carta informativa.</t>
  </si>
  <si>
    <t>Casos considerados inadmisibles por no cumplir con los requisitos de admisión, conforme establece el Reglamento de Protección al Usuario, Art. 31.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</si>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</sst>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mmm\ yyyy"/>
    <numFmt numFmtId="166" formatCode="0.0"/>
    <numFmt numFmtId="167" formatCode="_(&quot;$&quot;* #,##0_);_(&quot;$&quot;* \(#,##0\);_(&quot;$&quot;* &quot;-&quot;??_);_(@_)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theme="1" tint="0.2499465926084170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9" fontId="3" fillId="0" borderId="0" xfId="2" applyFont="1" applyBorder="1"/>
    <xf numFmtId="164" fontId="3" fillId="0" borderId="0" xfId="1" applyFont="1" applyBorder="1"/>
    <xf numFmtId="1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165" fontId="4" fillId="0" borderId="0" xfId="0" applyNumberFormat="1" applyFont="1" applyAlignment="1">
      <alignment horizontal="center" vertical="top"/>
    </xf>
    <xf numFmtId="164" fontId="4" fillId="0" borderId="0" xfId="1" applyFont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>
      <alignment horizontal="center"/>
    </xf>
    <xf numFmtId="165" fontId="4" fillId="0" borderId="33" xfId="0" applyNumberFormat="1" applyFont="1" applyBorder="1" applyAlignment="1">
      <alignment horizontal="left" vertical="top"/>
    </xf>
    <xf numFmtId="3" fontId="4" fillId="0" borderId="2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0" borderId="38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167" fontId="4" fillId="0" borderId="0" xfId="1" applyNumberFormat="1" applyFont="1" applyBorder="1"/>
    <xf numFmtId="167" fontId="4" fillId="0" borderId="8" xfId="1" applyNumberFormat="1" applyFont="1" applyBorder="1"/>
    <xf numFmtId="167" fontId="4" fillId="0" borderId="5" xfId="1" applyNumberFormat="1" applyFont="1" applyBorder="1"/>
    <xf numFmtId="0" fontId="8" fillId="4" borderId="33" xfId="0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5" xfId="0" applyNumberFormat="1" applyFont="1" applyFill="1" applyBorder="1" applyAlignment="1">
      <alignment horizontal="center"/>
    </xf>
    <xf numFmtId="3" fontId="6" fillId="4" borderId="34" xfId="0" applyNumberFormat="1" applyFont="1" applyFill="1" applyBorder="1" applyAlignment="1">
      <alignment horizontal="center"/>
    </xf>
    <xf numFmtId="3" fontId="6" fillId="4" borderId="35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3" fontId="6" fillId="4" borderId="36" xfId="0" applyNumberFormat="1" applyFont="1" applyFill="1" applyBorder="1" applyAlignment="1">
      <alignment horizontal="center"/>
    </xf>
    <xf numFmtId="3" fontId="6" fillId="4" borderId="37" xfId="0" applyNumberFormat="1" applyFont="1" applyFill="1" applyBorder="1" applyAlignment="1">
      <alignment horizontal="center"/>
    </xf>
    <xf numFmtId="3" fontId="6" fillId="4" borderId="38" xfId="0" applyNumberFormat="1" applyFont="1" applyFill="1" applyBorder="1" applyAlignment="1">
      <alignment horizontal="center"/>
    </xf>
    <xf numFmtId="9" fontId="8" fillId="4" borderId="0" xfId="0" applyNumberFormat="1" applyFont="1" applyFill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/>
    </xf>
    <xf numFmtId="167" fontId="6" fillId="4" borderId="0" xfId="1" applyNumberFormat="1" applyFont="1" applyFill="1" applyBorder="1" applyAlignment="1">
      <alignment horizontal="center"/>
    </xf>
    <xf numFmtId="167" fontId="6" fillId="4" borderId="8" xfId="1" applyNumberFormat="1" applyFont="1" applyFill="1" applyBorder="1" applyAlignment="1">
      <alignment horizontal="center"/>
    </xf>
    <xf numFmtId="167" fontId="6" fillId="4" borderId="5" xfId="1" applyNumberFormat="1" applyFont="1" applyFill="1" applyBorder="1"/>
    <xf numFmtId="3" fontId="6" fillId="4" borderId="17" xfId="0" applyNumberFormat="1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0" fillId="0" borderId="0" xfId="0" applyAlignment="1">
      <alignment horizontal="right"/>
    </xf>
    <xf numFmtId="168" fontId="4" fillId="0" borderId="0" xfId="2" applyNumberFormat="1" applyFont="1" applyBorder="1" applyAlignment="1">
      <alignment horizontal="center"/>
    </xf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5" fillId="3" borderId="50" xfId="1" applyFont="1" applyFill="1" applyBorder="1" applyAlignment="1">
      <alignment horizontal="center" vertical="center" wrapText="1"/>
    </xf>
    <xf numFmtId="164" fontId="5" fillId="3" borderId="51" xfId="1" applyFont="1" applyFill="1" applyBorder="1" applyAlignment="1">
      <alignment horizontal="center" vertical="center" wrapText="1"/>
    </xf>
    <xf numFmtId="164" fontId="5" fillId="3" borderId="52" xfId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605493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4"/>
  <sheetViews>
    <sheetView showGridLines="0" tabSelected="1" zoomScale="83" zoomScaleNormal="70" workbookViewId="0">
      <selection activeCell="A13" sqref="A13"/>
    </sheetView>
  </sheetViews>
  <sheetFormatPr defaultColWidth="9.140625" defaultRowHeight="15" x14ac:dyDescent="0.25"/>
  <cols>
    <col min="1" max="1" width="13.28515625" customWidth="1"/>
    <col min="2" max="4" width="10.85546875" customWidth="1"/>
    <col min="5" max="5" width="16.7109375" customWidth="1"/>
    <col min="6" max="6" width="21.5703125" customWidth="1"/>
    <col min="7" max="9" width="11.7109375" customWidth="1"/>
    <col min="10" max="10" width="13.7109375" customWidth="1"/>
    <col min="11" max="11" width="14.42578125" customWidth="1"/>
    <col min="12" max="13" width="18.5703125" customWidth="1"/>
    <col min="14" max="14" width="13.85546875" customWidth="1"/>
    <col min="15" max="15" width="13.5703125" customWidth="1"/>
    <col min="16" max="16" width="10.140625" customWidth="1"/>
    <col min="17" max="22" width="10.85546875" customWidth="1"/>
    <col min="23" max="23" width="11.85546875" bestFit="1" customWidth="1"/>
    <col min="24" max="24" width="15.140625" bestFit="1" customWidth="1"/>
    <col min="25" max="25" width="13.140625" customWidth="1"/>
    <col min="26" max="26" width="12.85546875" customWidth="1"/>
    <col min="27" max="29" width="16.7109375" bestFit="1" customWidth="1"/>
    <col min="30" max="30" width="12.5703125" bestFit="1" customWidth="1"/>
    <col min="31" max="33" width="11.140625" customWidth="1"/>
  </cols>
  <sheetData>
    <row r="1" spans="1:33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3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3" ht="31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3" ht="18" customHeight="1" thickBot="1" x14ac:dyDescent="0.3">
      <c r="A4" s="68" t="s">
        <v>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10"/>
      <c r="AA4" s="10"/>
    </row>
    <row r="5" spans="1:33" ht="21" customHeight="1" thickBot="1" x14ac:dyDescent="0.3">
      <c r="A5" s="77" t="s">
        <v>1</v>
      </c>
      <c r="B5" s="80" t="s">
        <v>28</v>
      </c>
      <c r="C5" s="81"/>
      <c r="D5" s="81"/>
      <c r="E5" s="81"/>
      <c r="F5" s="81"/>
      <c r="G5" s="81"/>
      <c r="H5" s="81"/>
      <c r="I5" s="81"/>
      <c r="J5" s="81"/>
      <c r="K5" s="82"/>
      <c r="L5" s="83" t="s">
        <v>2</v>
      </c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4"/>
      <c r="AA5" s="96" t="s">
        <v>3</v>
      </c>
      <c r="AB5" s="97"/>
      <c r="AC5" s="97"/>
      <c r="AD5" s="97"/>
      <c r="AE5" s="97"/>
      <c r="AF5" s="97"/>
      <c r="AG5" s="98"/>
    </row>
    <row r="6" spans="1:33" ht="31.5" customHeight="1" x14ac:dyDescent="0.25">
      <c r="A6" s="78"/>
      <c r="B6" s="71" t="s">
        <v>29</v>
      </c>
      <c r="C6" s="72"/>
      <c r="D6" s="73"/>
      <c r="E6" s="99" t="s">
        <v>30</v>
      </c>
      <c r="F6" s="100"/>
      <c r="G6" s="101" t="s">
        <v>4</v>
      </c>
      <c r="H6" s="72"/>
      <c r="I6" s="102"/>
      <c r="J6" s="105" t="s">
        <v>5</v>
      </c>
      <c r="K6" s="108" t="s">
        <v>6</v>
      </c>
      <c r="L6" s="71" t="s">
        <v>31</v>
      </c>
      <c r="M6" s="102"/>
      <c r="N6" s="111" t="s">
        <v>7</v>
      </c>
      <c r="O6" s="112"/>
      <c r="P6" s="112"/>
      <c r="Q6" s="112"/>
      <c r="R6" s="112"/>
      <c r="S6" s="112"/>
      <c r="T6" s="112"/>
      <c r="U6" s="112"/>
      <c r="V6" s="112"/>
      <c r="W6" s="112"/>
      <c r="X6" s="100"/>
      <c r="Y6" s="113" t="s">
        <v>8</v>
      </c>
      <c r="Z6" s="108" t="s">
        <v>9</v>
      </c>
      <c r="AA6" s="99" t="s">
        <v>10</v>
      </c>
      <c r="AB6" s="112"/>
      <c r="AC6" s="100"/>
      <c r="AD6" s="113" t="s">
        <v>11</v>
      </c>
      <c r="AE6" s="101" t="s">
        <v>12</v>
      </c>
      <c r="AF6" s="72"/>
      <c r="AG6" s="115"/>
    </row>
    <row r="7" spans="1:33" ht="15.75" x14ac:dyDescent="0.25">
      <c r="A7" s="78"/>
      <c r="B7" s="74"/>
      <c r="C7" s="75"/>
      <c r="D7" s="76"/>
      <c r="E7" s="60" t="s">
        <v>32</v>
      </c>
      <c r="F7" s="62" t="s">
        <v>33</v>
      </c>
      <c r="G7" s="103"/>
      <c r="H7" s="75"/>
      <c r="I7" s="104"/>
      <c r="J7" s="106"/>
      <c r="K7" s="109"/>
      <c r="L7" s="74"/>
      <c r="M7" s="104"/>
      <c r="N7" s="64" t="s">
        <v>34</v>
      </c>
      <c r="O7" s="66" t="s">
        <v>35</v>
      </c>
      <c r="P7" s="64" t="s">
        <v>13</v>
      </c>
      <c r="Q7" s="85" t="s">
        <v>14</v>
      </c>
      <c r="R7" s="85"/>
      <c r="S7" s="85"/>
      <c r="T7" s="85" t="s">
        <v>15</v>
      </c>
      <c r="U7" s="85"/>
      <c r="V7" s="86"/>
      <c r="W7" s="69" t="s">
        <v>16</v>
      </c>
      <c r="X7" s="87" t="s">
        <v>17</v>
      </c>
      <c r="Y7" s="114"/>
      <c r="Z7" s="109"/>
      <c r="AA7" s="89" t="s">
        <v>13</v>
      </c>
      <c r="AB7" s="91" t="s">
        <v>18</v>
      </c>
      <c r="AC7" s="93" t="s">
        <v>19</v>
      </c>
      <c r="AD7" s="114"/>
      <c r="AE7" s="116"/>
      <c r="AF7" s="117"/>
      <c r="AG7" s="118"/>
    </row>
    <row r="8" spans="1:33" ht="16.5" thickBot="1" x14ac:dyDescent="0.3">
      <c r="A8" s="79"/>
      <c r="B8" s="11" t="s">
        <v>13</v>
      </c>
      <c r="C8" s="11" t="s">
        <v>18</v>
      </c>
      <c r="D8" s="12" t="s">
        <v>19</v>
      </c>
      <c r="E8" s="61"/>
      <c r="F8" s="63"/>
      <c r="G8" s="13" t="s">
        <v>13</v>
      </c>
      <c r="H8" s="11" t="s">
        <v>18</v>
      </c>
      <c r="I8" s="11" t="s">
        <v>19</v>
      </c>
      <c r="J8" s="107"/>
      <c r="K8" s="110"/>
      <c r="L8" s="13" t="s">
        <v>32</v>
      </c>
      <c r="M8" s="11" t="s">
        <v>33</v>
      </c>
      <c r="N8" s="65"/>
      <c r="O8" s="67"/>
      <c r="P8" s="65"/>
      <c r="Q8" s="14" t="s">
        <v>13</v>
      </c>
      <c r="R8" s="11" t="s">
        <v>18</v>
      </c>
      <c r="S8" s="15" t="s">
        <v>19</v>
      </c>
      <c r="T8" s="16" t="s">
        <v>13</v>
      </c>
      <c r="U8" s="11" t="s">
        <v>18</v>
      </c>
      <c r="V8" s="15" t="s">
        <v>19</v>
      </c>
      <c r="W8" s="70"/>
      <c r="X8" s="88"/>
      <c r="Y8" s="63"/>
      <c r="Z8" s="110"/>
      <c r="AA8" s="90"/>
      <c r="AB8" s="92"/>
      <c r="AC8" s="94"/>
      <c r="AD8" s="63"/>
      <c r="AE8" s="17" t="s">
        <v>13</v>
      </c>
      <c r="AF8" s="14" t="s">
        <v>18</v>
      </c>
      <c r="AG8" s="53" t="s">
        <v>19</v>
      </c>
    </row>
    <row r="9" spans="1:33" ht="16.5" customHeight="1" x14ac:dyDescent="0.25">
      <c r="A9" s="36">
        <v>2026</v>
      </c>
      <c r="B9" s="37">
        <f ca="1">SUM(B10:OFFSET(B10,11,0))</f>
        <v>1970</v>
      </c>
      <c r="C9" s="38">
        <f ca="1">SUM(C10:OFFSET(C10,11,0))</f>
        <v>1074</v>
      </c>
      <c r="D9" s="38">
        <f ca="1">SUM(D10:OFFSET(D10,11,0))</f>
        <v>890</v>
      </c>
      <c r="E9" s="37">
        <f ca="1">SUM(E10:OFFSET(E10,11,0))</f>
        <v>1739</v>
      </c>
      <c r="F9" s="39">
        <f>+SUM(F10:F31)</f>
        <v>225</v>
      </c>
      <c r="G9" s="38">
        <f ca="1">SUM(G10:OFFSET(G10,11,0))</f>
        <v>1613</v>
      </c>
      <c r="H9" s="38">
        <f ca="1">SUM(H10:OFFSET(H10,11,0))</f>
        <v>1039</v>
      </c>
      <c r="I9" s="38">
        <f ca="1">SUM(I10:OFFSET(I10,11,0))</f>
        <v>795</v>
      </c>
      <c r="J9" s="40">
        <f ca="1">OFFSET(J9,3,0)</f>
        <v>1206</v>
      </c>
      <c r="K9" s="41">
        <f ca="1">SUM(K10:OFFSET(K10,11,0))</f>
        <v>6</v>
      </c>
      <c r="L9" s="18">
        <f>+AVERAGE(L10:L31)</f>
        <v>66</v>
      </c>
      <c r="M9" s="18">
        <f>+AVERAGE(M10:M31)</f>
        <v>35.666666666666664</v>
      </c>
      <c r="N9" s="42">
        <f>+SUM(N10:N31)</f>
        <v>57</v>
      </c>
      <c r="O9" s="43">
        <f>+SUM(O10:O31)</f>
        <v>1556</v>
      </c>
      <c r="P9" s="42">
        <f ca="1">SUM(P10:OFFSET(P10,11,0))</f>
        <v>1716</v>
      </c>
      <c r="Q9" s="44">
        <f ca="1">SUM(Q10:OFFSET(Q10,11,0))</f>
        <v>1034</v>
      </c>
      <c r="R9" s="38">
        <f ca="1">SUM(R10:OFFSET(R10,11,0))</f>
        <v>598</v>
      </c>
      <c r="S9" s="45">
        <f ca="1">SUM(S10:OFFSET(S10,11,0))</f>
        <v>436</v>
      </c>
      <c r="T9" s="38">
        <f ca="1">SUM(T10:OFFSET(T10,11,0))</f>
        <v>682</v>
      </c>
      <c r="U9" s="38">
        <f ca="1">SUM(U10:OFFSET(U10,11,0))</f>
        <v>373</v>
      </c>
      <c r="V9" s="46">
        <f ca="1">SUM(V10:OFFSET(V10,11,0))</f>
        <v>309</v>
      </c>
      <c r="W9" s="47">
        <f t="shared" ref="W9" ca="1" si="0">+Q9/($R9+$U9)</f>
        <v>1.0648815653964985</v>
      </c>
      <c r="X9" s="47">
        <f t="shared" ref="X9" ca="1" si="1">+T9/($R9+$U9)</f>
        <v>0.70236869207003094</v>
      </c>
      <c r="Y9" s="39">
        <f ca="1">SUM(Y10:OFFSET(Y10,11,0))</f>
        <v>7</v>
      </c>
      <c r="Z9" s="48">
        <f ca="1">SUM(Z10:OFFSET(Z10,11,0))</f>
        <v>61</v>
      </c>
      <c r="AA9" s="49">
        <f>SUM(AA10:AA65)</f>
        <v>33215493.549999997</v>
      </c>
      <c r="AB9" s="49">
        <f>SUM(AB10:AB65)</f>
        <v>20815020.079999998</v>
      </c>
      <c r="AC9" s="50">
        <f>SUM(AC10:AC65)</f>
        <v>12400473.469999999</v>
      </c>
      <c r="AD9" s="51">
        <f t="shared" ref="AD9" si="2">(AA9/AE9)</f>
        <v>36500.542362637359</v>
      </c>
      <c r="AE9" s="42">
        <f>SUM(AE10:AE65)</f>
        <v>910</v>
      </c>
      <c r="AF9" s="38">
        <f>SUM(AF10:AF65)</f>
        <v>487</v>
      </c>
      <c r="AG9" s="52">
        <f>SUM(AG10:AG65)</f>
        <v>423</v>
      </c>
    </row>
    <row r="10" spans="1:33" s="9" customFormat="1" ht="15.75" x14ac:dyDescent="0.25">
      <c r="A10" s="19" t="s">
        <v>48</v>
      </c>
      <c r="B10" s="20">
        <v>667</v>
      </c>
      <c r="C10" s="21">
        <v>373</v>
      </c>
      <c r="D10" s="21">
        <v>292</v>
      </c>
      <c r="E10" s="20">
        <v>595</v>
      </c>
      <c r="F10" s="22">
        <v>70</v>
      </c>
      <c r="G10" s="21">
        <v>466</v>
      </c>
      <c r="H10" s="21">
        <v>279</v>
      </c>
      <c r="I10" s="21">
        <v>263</v>
      </c>
      <c r="J10" s="23">
        <v>1054</v>
      </c>
      <c r="K10" s="24">
        <v>2</v>
      </c>
      <c r="L10" s="25">
        <v>71</v>
      </c>
      <c r="M10" s="5">
        <v>42</v>
      </c>
      <c r="N10" s="26">
        <v>24</v>
      </c>
      <c r="O10" s="21">
        <v>442</v>
      </c>
      <c r="P10" s="26">
        <f t="shared" ref="P10:P12" si="3">Q10+T10</f>
        <v>496</v>
      </c>
      <c r="Q10" s="27">
        <v>326</v>
      </c>
      <c r="R10" s="21">
        <v>176</v>
      </c>
      <c r="S10" s="28">
        <v>150</v>
      </c>
      <c r="T10" s="21">
        <v>170</v>
      </c>
      <c r="U10" s="21">
        <v>76</v>
      </c>
      <c r="V10" s="29">
        <v>94</v>
      </c>
      <c r="W10" s="6">
        <v>0.77619047619047621</v>
      </c>
      <c r="X10" s="6">
        <v>0.22380952380952382</v>
      </c>
      <c r="Y10" s="22">
        <v>1</v>
      </c>
      <c r="Z10" s="30">
        <v>22</v>
      </c>
      <c r="AA10" s="33">
        <v>10785702.109999999</v>
      </c>
      <c r="AB10" s="33">
        <v>6330566.2400000002</v>
      </c>
      <c r="AC10" s="34">
        <v>4455135.87</v>
      </c>
      <c r="AD10" s="35">
        <v>38937.55274368231</v>
      </c>
      <c r="AE10" s="31">
        <v>277</v>
      </c>
      <c r="AF10" s="31">
        <v>134</v>
      </c>
      <c r="AG10" s="32">
        <v>143</v>
      </c>
    </row>
    <row r="11" spans="1:33" s="9" customFormat="1" ht="15.75" x14ac:dyDescent="0.25">
      <c r="A11" s="19" t="s">
        <v>49</v>
      </c>
      <c r="B11" s="20">
        <v>596</v>
      </c>
      <c r="C11" s="21">
        <v>337</v>
      </c>
      <c r="D11" s="21">
        <v>258</v>
      </c>
      <c r="E11" s="20">
        <v>539</v>
      </c>
      <c r="F11" s="22">
        <v>56</v>
      </c>
      <c r="G11" s="21">
        <v>540</v>
      </c>
      <c r="H11" s="21">
        <v>405</v>
      </c>
      <c r="I11" s="21">
        <v>280</v>
      </c>
      <c r="J11" s="23">
        <v>1109</v>
      </c>
      <c r="K11" s="24">
        <v>1</v>
      </c>
      <c r="L11" s="25">
        <v>65</v>
      </c>
      <c r="M11" s="5">
        <v>35</v>
      </c>
      <c r="N11" s="26">
        <v>17</v>
      </c>
      <c r="O11" s="21">
        <v>523</v>
      </c>
      <c r="P11" s="26">
        <f t="shared" si="3"/>
        <v>647</v>
      </c>
      <c r="Q11" s="27">
        <v>390</v>
      </c>
      <c r="R11" s="21">
        <v>235</v>
      </c>
      <c r="S11" s="28">
        <v>155</v>
      </c>
      <c r="T11" s="21">
        <v>257</v>
      </c>
      <c r="U11" s="21">
        <v>145</v>
      </c>
      <c r="V11" s="29">
        <v>112</v>
      </c>
      <c r="W11" s="6">
        <v>0.77689243027888444</v>
      </c>
      <c r="X11" s="6">
        <v>0.22310756972111553</v>
      </c>
      <c r="Y11" s="22">
        <v>2</v>
      </c>
      <c r="Z11" s="30">
        <v>21</v>
      </c>
      <c r="AA11" s="33">
        <v>11109644.58</v>
      </c>
      <c r="AB11" s="33">
        <v>7408357.0099999998</v>
      </c>
      <c r="AC11" s="34">
        <v>3701287.57</v>
      </c>
      <c r="AD11" s="35">
        <v>38177.472783505153</v>
      </c>
      <c r="AE11" s="31">
        <v>291</v>
      </c>
      <c r="AF11" s="31">
        <v>196</v>
      </c>
      <c r="AG11" s="32">
        <v>146</v>
      </c>
    </row>
    <row r="12" spans="1:33" s="9" customFormat="1" ht="15.75" x14ac:dyDescent="0.25">
      <c r="A12" s="19" t="s">
        <v>50</v>
      </c>
      <c r="B12" s="20">
        <v>707</v>
      </c>
      <c r="C12" s="21">
        <v>364</v>
      </c>
      <c r="D12" s="21">
        <v>340</v>
      </c>
      <c r="E12" s="20">
        <v>605</v>
      </c>
      <c r="F12" s="22">
        <v>99</v>
      </c>
      <c r="G12" s="21">
        <v>607</v>
      </c>
      <c r="H12" s="21">
        <v>355</v>
      </c>
      <c r="I12" s="21">
        <v>252</v>
      </c>
      <c r="J12" s="23">
        <v>1206</v>
      </c>
      <c r="K12" s="24">
        <v>3</v>
      </c>
      <c r="L12" s="25">
        <v>62</v>
      </c>
      <c r="M12" s="5">
        <v>30</v>
      </c>
      <c r="N12" s="26">
        <v>16</v>
      </c>
      <c r="O12" s="21">
        <v>591</v>
      </c>
      <c r="P12" s="26">
        <f t="shared" si="3"/>
        <v>573</v>
      </c>
      <c r="Q12" s="27">
        <v>318</v>
      </c>
      <c r="R12" s="21">
        <v>187</v>
      </c>
      <c r="S12" s="28">
        <v>131</v>
      </c>
      <c r="T12" s="21">
        <v>255</v>
      </c>
      <c r="U12" s="21">
        <v>152</v>
      </c>
      <c r="V12" s="29">
        <v>103</v>
      </c>
      <c r="W12" s="6">
        <v>0.55497382198952883</v>
      </c>
      <c r="X12" s="6">
        <v>0.44502617801047123</v>
      </c>
      <c r="Y12" s="22">
        <v>4</v>
      </c>
      <c r="Z12" s="30">
        <v>18</v>
      </c>
      <c r="AA12" s="33">
        <v>11320146.859999999</v>
      </c>
      <c r="AB12" s="33">
        <v>7076096.8300000001</v>
      </c>
      <c r="AC12" s="34">
        <v>4244050.03</v>
      </c>
      <c r="AD12" s="35">
        <v>33099.844619883042</v>
      </c>
      <c r="AE12" s="31">
        <v>342</v>
      </c>
      <c r="AF12" s="31">
        <v>157</v>
      </c>
      <c r="AG12" s="32">
        <v>134</v>
      </c>
    </row>
    <row r="13" spans="1:33" s="9" customFormat="1" ht="15.75" x14ac:dyDescent="0.25">
      <c r="A13" s="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6"/>
      <c r="S13" s="5"/>
      <c r="T13" s="5"/>
      <c r="U13" s="8"/>
      <c r="V13" s="8"/>
      <c r="W13" s="8"/>
      <c r="X13" s="8"/>
      <c r="Y13" s="4"/>
      <c r="Z13" s="4"/>
      <c r="AA13" s="4"/>
    </row>
    <row r="14" spans="1:33" s="9" customFormat="1" ht="15.75" x14ac:dyDescent="0.25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  <c r="R14" s="6"/>
      <c r="S14" s="5"/>
      <c r="T14" s="5"/>
      <c r="U14" s="8"/>
      <c r="V14" s="8"/>
      <c r="W14" s="8"/>
      <c r="X14" s="8"/>
      <c r="Y14" s="4"/>
      <c r="Z14" s="4"/>
      <c r="AA14" s="4"/>
    </row>
    <row r="15" spans="1:33" s="9" customFormat="1" ht="15.75" x14ac:dyDescent="0.2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6"/>
      <c r="T15" s="6"/>
      <c r="U15" s="8"/>
      <c r="V15" s="8"/>
      <c r="W15" s="8"/>
      <c r="X15" s="8"/>
      <c r="Y15" s="4"/>
      <c r="Z15" s="4"/>
      <c r="AA15" s="4"/>
    </row>
    <row r="16" spans="1:33" ht="18.75" x14ac:dyDescent="0.3">
      <c r="A16" s="54" t="s">
        <v>20</v>
      </c>
      <c r="D16" s="55"/>
      <c r="E16" s="55"/>
      <c r="F16" s="55"/>
      <c r="G16" s="56"/>
      <c r="R16" s="2"/>
      <c r="S16" s="2"/>
      <c r="T16" s="2"/>
      <c r="U16" s="3"/>
      <c r="V16" s="3"/>
      <c r="W16" s="3"/>
      <c r="X16" s="3"/>
      <c r="Y16" s="3"/>
      <c r="Z16" s="3"/>
      <c r="AA16" s="3"/>
    </row>
    <row r="17" spans="1:28" x14ac:dyDescent="0.25">
      <c r="A17" s="57" t="s">
        <v>1</v>
      </c>
      <c r="E17" t="s">
        <v>21</v>
      </c>
      <c r="R17" s="58"/>
      <c r="S17" s="2"/>
      <c r="T17" s="2"/>
      <c r="U17" s="2"/>
      <c r="V17" s="3"/>
      <c r="W17" s="3"/>
      <c r="X17" s="3"/>
      <c r="Y17" s="3"/>
      <c r="Z17" s="3"/>
      <c r="AA17" s="3"/>
      <c r="AB17" s="3"/>
    </row>
    <row r="18" spans="1:28" x14ac:dyDescent="0.25">
      <c r="A18" s="57" t="s">
        <v>29</v>
      </c>
      <c r="E18" t="s">
        <v>36</v>
      </c>
      <c r="R18" s="58"/>
      <c r="S18" s="2"/>
      <c r="T18" s="2"/>
      <c r="U18" s="2"/>
      <c r="V18" s="3"/>
      <c r="W18" s="3"/>
      <c r="X18" s="3"/>
      <c r="Y18" s="3"/>
      <c r="Z18" s="3"/>
      <c r="AA18" s="3"/>
      <c r="AB18" s="3"/>
    </row>
    <row r="19" spans="1:28" x14ac:dyDescent="0.25">
      <c r="A19" s="57" t="s">
        <v>32</v>
      </c>
      <c r="E19" t="s">
        <v>22</v>
      </c>
      <c r="R19" s="58"/>
      <c r="S19" s="2"/>
      <c r="T19" s="2"/>
      <c r="U19" s="2"/>
      <c r="V19" s="3"/>
      <c r="W19" s="3"/>
      <c r="X19" s="3"/>
      <c r="Y19" s="3"/>
      <c r="Z19" s="3"/>
      <c r="AA19" s="3"/>
      <c r="AB19" s="3"/>
    </row>
    <row r="20" spans="1:28" x14ac:dyDescent="0.25">
      <c r="A20" s="57" t="s">
        <v>33</v>
      </c>
      <c r="E20" t="s">
        <v>37</v>
      </c>
      <c r="R20" s="58"/>
      <c r="S20" s="2"/>
      <c r="T20" s="2"/>
      <c r="U20" s="2"/>
      <c r="V20" s="3"/>
      <c r="W20" s="3"/>
      <c r="X20" s="3"/>
      <c r="Y20" s="3"/>
      <c r="Z20" s="3"/>
      <c r="AA20" s="3"/>
      <c r="AB20" s="3"/>
    </row>
    <row r="21" spans="1:28" x14ac:dyDescent="0.25">
      <c r="A21" s="57" t="s">
        <v>4</v>
      </c>
      <c r="E21" t="s">
        <v>38</v>
      </c>
      <c r="R21" s="58"/>
      <c r="S21" s="2"/>
      <c r="T21" s="2"/>
      <c r="U21" s="2"/>
      <c r="V21" s="3"/>
      <c r="W21" s="3"/>
      <c r="X21" s="3"/>
      <c r="Y21" s="3"/>
      <c r="Z21" s="3"/>
      <c r="AA21" s="3"/>
      <c r="AB21" s="3"/>
    </row>
    <row r="22" spans="1:28" x14ac:dyDescent="0.25">
      <c r="A22" s="57" t="s">
        <v>5</v>
      </c>
      <c r="E22" t="s">
        <v>39</v>
      </c>
      <c r="R22" s="58"/>
      <c r="S22" s="2"/>
      <c r="T22" s="2"/>
      <c r="U22" s="2"/>
      <c r="V22" s="3"/>
      <c r="W22" s="3"/>
      <c r="X22" s="3"/>
      <c r="Y22" s="3"/>
      <c r="Z22" s="3"/>
      <c r="AA22" s="3"/>
      <c r="AB22" s="3"/>
    </row>
    <row r="23" spans="1:28" x14ac:dyDescent="0.25">
      <c r="A23" s="57" t="s">
        <v>6</v>
      </c>
      <c r="E23" t="s">
        <v>40</v>
      </c>
      <c r="R23" s="58"/>
      <c r="S23" s="2"/>
      <c r="T23" s="2"/>
      <c r="U23" s="2"/>
      <c r="V23" s="3"/>
      <c r="W23" s="3"/>
      <c r="X23" s="3"/>
      <c r="Y23" s="3"/>
      <c r="Z23" s="3"/>
      <c r="AA23" s="3"/>
      <c r="AB23" s="3"/>
    </row>
    <row r="24" spans="1:28" x14ac:dyDescent="0.25">
      <c r="A24" s="57" t="s">
        <v>31</v>
      </c>
      <c r="E24" t="s">
        <v>41</v>
      </c>
      <c r="R24" s="58"/>
      <c r="S24" s="2"/>
      <c r="T24" s="2"/>
      <c r="U24" s="2"/>
      <c r="V24" s="3"/>
      <c r="W24" s="3"/>
      <c r="X24" s="3"/>
      <c r="Y24" s="3"/>
      <c r="Z24" s="3"/>
      <c r="AA24" s="3"/>
      <c r="AB24" s="3"/>
    </row>
    <row r="25" spans="1:28" x14ac:dyDescent="0.25">
      <c r="A25" s="57" t="s">
        <v>34</v>
      </c>
      <c r="E25" t="s">
        <v>42</v>
      </c>
      <c r="R25" s="58"/>
      <c r="S25" s="2"/>
      <c r="T25" s="2"/>
      <c r="U25" s="2"/>
      <c r="V25" s="3"/>
      <c r="W25" s="3"/>
      <c r="X25" s="3"/>
      <c r="Y25" s="3"/>
      <c r="Z25" s="3"/>
      <c r="AA25" s="3"/>
      <c r="AB25" s="3"/>
    </row>
    <row r="26" spans="1:28" x14ac:dyDescent="0.25">
      <c r="A26" s="57" t="s">
        <v>35</v>
      </c>
      <c r="E26" t="s">
        <v>43</v>
      </c>
      <c r="R26" s="58"/>
      <c r="S26" s="2"/>
      <c r="T26" s="2"/>
      <c r="U26" s="2"/>
      <c r="V26" s="3"/>
      <c r="W26" s="3"/>
      <c r="X26" s="3"/>
      <c r="Y26" s="3"/>
      <c r="Z26" s="3"/>
      <c r="AA26" s="3"/>
      <c r="AB26" s="3"/>
    </row>
    <row r="27" spans="1:28" x14ac:dyDescent="0.25">
      <c r="A27" s="57" t="s">
        <v>14</v>
      </c>
      <c r="E27" t="s">
        <v>44</v>
      </c>
      <c r="R27" s="58"/>
      <c r="S27" s="2"/>
      <c r="T27" s="2"/>
      <c r="U27" s="2"/>
      <c r="V27" s="3"/>
      <c r="W27" s="3"/>
      <c r="X27" s="3"/>
      <c r="Y27" s="3"/>
      <c r="Z27" s="3"/>
      <c r="AA27" s="3"/>
      <c r="AB27" s="3"/>
    </row>
    <row r="28" spans="1:28" x14ac:dyDescent="0.25">
      <c r="A28" s="57" t="s">
        <v>15</v>
      </c>
      <c r="E28" t="s">
        <v>45</v>
      </c>
      <c r="R28" s="58"/>
      <c r="S28" s="2"/>
      <c r="T28" s="2"/>
      <c r="U28" s="2"/>
      <c r="V28" s="3"/>
      <c r="W28" s="3"/>
      <c r="X28" s="3"/>
      <c r="Y28" s="3"/>
      <c r="Z28" s="3"/>
      <c r="AA28" s="3"/>
      <c r="AB28" s="3"/>
    </row>
    <row r="29" spans="1:28" x14ac:dyDescent="0.25">
      <c r="A29" s="57" t="s">
        <v>8</v>
      </c>
      <c r="E29" t="s">
        <v>46</v>
      </c>
      <c r="R29" s="58"/>
      <c r="S29" s="2"/>
      <c r="T29" s="2"/>
      <c r="U29" s="2"/>
      <c r="V29" s="3"/>
      <c r="W29" s="3"/>
      <c r="X29" s="3"/>
      <c r="Y29" s="3"/>
      <c r="Z29" s="3"/>
      <c r="AA29" s="3"/>
      <c r="AB29" s="3"/>
    </row>
    <row r="30" spans="1:28" x14ac:dyDescent="0.25">
      <c r="A30" s="57" t="s">
        <v>23</v>
      </c>
      <c r="E30" t="s">
        <v>47</v>
      </c>
      <c r="R30" s="58"/>
      <c r="S30" s="2"/>
      <c r="T30" s="2"/>
      <c r="U30" s="2"/>
      <c r="V30" s="3"/>
      <c r="W30" s="3"/>
      <c r="X30" s="3"/>
      <c r="Y30" s="3"/>
      <c r="Z30" s="3"/>
      <c r="AA30" s="3"/>
      <c r="AB30" s="3"/>
    </row>
    <row r="31" spans="1:28" x14ac:dyDescent="0.25">
      <c r="A31" s="57" t="s">
        <v>3</v>
      </c>
      <c r="E31" t="s">
        <v>24</v>
      </c>
      <c r="R31" s="58"/>
    </row>
    <row r="32" spans="1:28" ht="14.45" customHeight="1" x14ac:dyDescent="0.25">
      <c r="A32" s="57" t="s">
        <v>25</v>
      </c>
      <c r="E32" t="s">
        <v>26</v>
      </c>
      <c r="R32" s="58"/>
    </row>
    <row r="33" spans="1:17" x14ac:dyDescent="0.25">
      <c r="A33" s="5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25">
      <c r="A34" s="95" t="s">
        <v>27</v>
      </c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</row>
  </sheetData>
  <mergeCells count="30">
    <mergeCell ref="AA7:AA8"/>
    <mergeCell ref="AB7:AB8"/>
    <mergeCell ref="AC7:AC8"/>
    <mergeCell ref="A34:Q34"/>
    <mergeCell ref="AA5:AG5"/>
    <mergeCell ref="E6:F6"/>
    <mergeCell ref="G6:I7"/>
    <mergeCell ref="J6:J8"/>
    <mergeCell ref="K6:K8"/>
    <mergeCell ref="L6:M7"/>
    <mergeCell ref="N6:X6"/>
    <mergeCell ref="Y6:Y8"/>
    <mergeCell ref="Z6:Z8"/>
    <mergeCell ref="AA6:AC6"/>
    <mergeCell ref="AD6:AD8"/>
    <mergeCell ref="AE6:AG7"/>
    <mergeCell ref="E7:E8"/>
    <mergeCell ref="F7:F8"/>
    <mergeCell ref="N7:N8"/>
    <mergeCell ref="O7:O8"/>
    <mergeCell ref="A4:Y4"/>
    <mergeCell ref="W7:W8"/>
    <mergeCell ref="B6:D7"/>
    <mergeCell ref="A5:A8"/>
    <mergeCell ref="B5:K5"/>
    <mergeCell ref="L5:Z5"/>
    <mergeCell ref="P7:P8"/>
    <mergeCell ref="Q7:S7"/>
    <mergeCell ref="T7:V7"/>
    <mergeCell ref="X7:X8"/>
  </mergeCells>
  <conditionalFormatting sqref="B13:H14 J13:Q14 S13:U14">
    <cfRule type="expression" dxfId="4" priority="12">
      <formula>#REF!&lt;&gt;0</formula>
    </cfRule>
  </conditionalFormatting>
  <conditionalFormatting sqref="B9:J12 AD9:AG12">
    <cfRule type="expression" dxfId="3" priority="2">
      <formula>#REF!&lt;&gt;0</formula>
    </cfRule>
  </conditionalFormatting>
  <conditionalFormatting sqref="K9:O9">
    <cfRule type="expression" dxfId="2" priority="1">
      <formula>#REF!&lt;&gt;0</formula>
    </cfRule>
  </conditionalFormatting>
  <conditionalFormatting sqref="P9:AA12">
    <cfRule type="expression" dxfId="1" priority="3">
      <formula>#REF!&lt;&gt;0</formula>
    </cfRule>
  </conditionalFormatting>
  <conditionalFormatting sqref="X13:AA14">
    <cfRule type="expression" dxfId="0" priority="18">
      <formula>#REF!&lt;&gt;0</formula>
    </cfRule>
  </conditionalFormatting>
  <pageMargins left="0.7" right="0.7" top="0.75" bottom="0.75" header="0.3" footer="0.3"/>
  <pageSetup paperSize="9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C9A0A1D9ECC3429688BB14316DC0C9" ma:contentTypeVersion="13" ma:contentTypeDescription="Crear nuevo documento." ma:contentTypeScope="" ma:versionID="8ec97a90460a5241d5151140073f9164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ae8c1263f846c8522793567326e4c586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BAB48F-11CA-473B-A7A3-7C72BAF840C5}"/>
</file>

<file path=customXml/itemProps3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e9ad7faf-b9fc-4ad5-a0dd-0bcd67bcfb42"/>
    <ds:schemaRef ds:uri="105ae923-60a7-4fa8-b2a3-fb02c0726dce"/>
    <ds:schemaRef ds:uri="4baaade0-b851-42e8-8a88-99e8fa48e948"/>
    <ds:schemaRef ds:uri="27f4e6d4-6fe7-48a8-ada9-f4c898e2fc59"/>
  </ds:schemaRefs>
</ds:datastoreItem>
</file>

<file path=docMetadata/LabelInfo.xml><?xml version="1.0" encoding="utf-8"?>
<clbl:labelList xmlns:clbl="http://schemas.microsoft.com/office/2020/mipLabelMetadata">
  <clbl:label id="{81f5a2da-7ac4-4e60-a27b-a125ee74514f}" enabled="1" method="Privileged" siteId="{d994480d-72f7-4fe9-8095-21c86c20a5a3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2024-01-18T20:04:16Z</cp:lastPrinted>
  <dcterms:created xsi:type="dcterms:W3CDTF">2021-09-01T20:39:25Z</dcterms:created>
  <dcterms:modified xsi:type="dcterms:W3CDTF">2026-04-16T19:27:39Z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