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5/Ejecuciones/TRANSPARENCIA/2- Febrero 2025/"/>
    </mc:Choice>
  </mc:AlternateContent>
  <xr:revisionPtr revIDLastSave="337" documentId="8_{D21050E9-BA54-44A0-978E-933F7450B96E}" xr6:coauthVersionLast="47" xr6:coauthVersionMax="47" xr10:uidLastSave="{6635CA86-5CAB-4B28-93E9-17857C822ADF}"/>
  <bookViews>
    <workbookView xWindow="-120" yWindow="-120" windowWidth="29040" windowHeight="15990" tabRatio="933" xr2:uid="{784E5D24-0E0A-4A1C-AEDB-8C414D77F257}"/>
  </bookViews>
  <sheets>
    <sheet name="P2 Presupuesto Aprobado-Ejec " sheetId="2" r:id="rId1"/>
    <sheet name="P3 Ejecucion" sheetId="46" r:id="rId2"/>
  </sheets>
  <definedNames>
    <definedName name="Interruptor" comment="Lista para selección de encendido y apagado parametros.">#REF!</definedName>
    <definedName name="_xlnm.Print_Area" localSheetId="0">'P2 Presupuesto Aprobado-Ejec '!$A$1:$P$116</definedName>
    <definedName name="_xlnm.Print_Area" localSheetId="1">'P3 Ejecucion'!$A$1:$N$117</definedName>
    <definedName name="Sexo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46" l="1"/>
  <c r="C78" i="46"/>
  <c r="C75" i="46"/>
  <c r="C70" i="46"/>
  <c r="C67" i="46"/>
  <c r="C62" i="46"/>
  <c r="C52" i="46"/>
  <c r="C45" i="46"/>
  <c r="C36" i="46"/>
  <c r="C26" i="46"/>
  <c r="C16" i="46"/>
  <c r="C10" i="46"/>
  <c r="E83" i="2"/>
  <c r="E80" i="2"/>
  <c r="E77" i="2"/>
  <c r="E72" i="2"/>
  <c r="E69" i="2"/>
  <c r="E64" i="2"/>
  <c r="E54" i="2"/>
  <c r="E47" i="2"/>
  <c r="E38" i="2"/>
  <c r="E28" i="2"/>
  <c r="E18" i="2"/>
  <c r="E12" i="2"/>
  <c r="P78" i="2"/>
  <c r="N81" i="46"/>
  <c r="B81" i="46"/>
  <c r="N78" i="46"/>
  <c r="B78" i="46"/>
  <c r="N77" i="46"/>
  <c r="N76" i="46"/>
  <c r="B75" i="46"/>
  <c r="B70" i="46"/>
  <c r="N70" i="46"/>
  <c r="B67" i="46"/>
  <c r="N67" i="46"/>
  <c r="N66" i="46"/>
  <c r="N65" i="46"/>
  <c r="N64" i="46"/>
  <c r="N63" i="46"/>
  <c r="N61" i="46"/>
  <c r="N60" i="46"/>
  <c r="N59" i="46"/>
  <c r="N58" i="46"/>
  <c r="N57" i="46"/>
  <c r="N56" i="46"/>
  <c r="N55" i="46"/>
  <c r="N54" i="46"/>
  <c r="N53" i="46"/>
  <c r="B45" i="46"/>
  <c r="N50" i="46"/>
  <c r="N49" i="46"/>
  <c r="N48" i="46"/>
  <c r="N47" i="46"/>
  <c r="N46" i="46"/>
  <c r="N44" i="46"/>
  <c r="N43" i="46"/>
  <c r="N42" i="46"/>
  <c r="N41" i="46"/>
  <c r="N40" i="46"/>
  <c r="N39" i="46"/>
  <c r="N38" i="46"/>
  <c r="N37" i="46"/>
  <c r="B36" i="46"/>
  <c r="N35" i="46"/>
  <c r="N34" i="46"/>
  <c r="N33" i="46"/>
  <c r="N32" i="46"/>
  <c r="N31" i="46"/>
  <c r="N30" i="46"/>
  <c r="N29" i="46"/>
  <c r="N28" i="46"/>
  <c r="N27" i="46"/>
  <c r="N25" i="46"/>
  <c r="N24" i="46"/>
  <c r="N23" i="46"/>
  <c r="N22" i="46"/>
  <c r="N21" i="46"/>
  <c r="N20" i="46"/>
  <c r="N19" i="46"/>
  <c r="N18" i="46"/>
  <c r="N17" i="46"/>
  <c r="N15" i="46"/>
  <c r="N14" i="46"/>
  <c r="N13" i="46"/>
  <c r="N12" i="46"/>
  <c r="N11" i="46"/>
  <c r="P84" i="2"/>
  <c r="P83" i="2" s="1"/>
  <c r="D83" i="2"/>
  <c r="B83" i="2"/>
  <c r="P82" i="2"/>
  <c r="P81" i="2"/>
  <c r="D80" i="2"/>
  <c r="B80" i="2"/>
  <c r="P79" i="2"/>
  <c r="B77" i="2"/>
  <c r="P75" i="2"/>
  <c r="B72" i="2"/>
  <c r="D64" i="2"/>
  <c r="B64" i="2"/>
  <c r="P59" i="2"/>
  <c r="B54" i="2"/>
  <c r="B28" i="2"/>
  <c r="P23" i="2"/>
  <c r="D12" i="2"/>
  <c r="B12" i="2"/>
  <c r="E76" i="2" l="1"/>
  <c r="B76" i="2"/>
  <c r="E11" i="2"/>
  <c r="C74" i="46"/>
  <c r="C9" i="46"/>
  <c r="B74" i="46"/>
  <c r="P77" i="2"/>
  <c r="N62" i="46"/>
  <c r="N10" i="46"/>
  <c r="N52" i="46"/>
  <c r="N16" i="46"/>
  <c r="N75" i="46"/>
  <c r="N74" i="46" s="1"/>
  <c r="N36" i="46"/>
  <c r="N26" i="46"/>
  <c r="B26" i="46"/>
  <c r="B52" i="46"/>
  <c r="N51" i="46"/>
  <c r="N45" i="46" s="1"/>
  <c r="B16" i="46"/>
  <c r="B10" i="46"/>
  <c r="B62" i="46"/>
  <c r="P33" i="2"/>
  <c r="D72" i="2"/>
  <c r="P72" i="2" s="1"/>
  <c r="P43" i="2"/>
  <c r="P37" i="2"/>
  <c r="B47" i="2"/>
  <c r="P25" i="2"/>
  <c r="P30" i="2"/>
  <c r="P36" i="2"/>
  <c r="B38" i="2"/>
  <c r="P61" i="2"/>
  <c r="P74" i="2"/>
  <c r="D38" i="2"/>
  <c r="P44" i="2"/>
  <c r="P73" i="2"/>
  <c r="P24" i="2"/>
  <c r="P39" i="2"/>
  <c r="P41" i="2"/>
  <c r="P42" i="2"/>
  <c r="P16" i="2"/>
  <c r="P15" i="2"/>
  <c r="P17" i="2"/>
  <c r="B18" i="2"/>
  <c r="P40" i="2"/>
  <c r="P46" i="2"/>
  <c r="P67" i="2"/>
  <c r="P68" i="2"/>
  <c r="P21" i="2"/>
  <c r="P35" i="2"/>
  <c r="P66" i="2"/>
  <c r="P34" i="2"/>
  <c r="P48" i="2"/>
  <c r="P49" i="2"/>
  <c r="P50" i="2"/>
  <c r="P52" i="2"/>
  <c r="P53" i="2"/>
  <c r="P19" i="2"/>
  <c r="P20" i="2"/>
  <c r="P26" i="2"/>
  <c r="P71" i="2"/>
  <c r="P27" i="2"/>
  <c r="P51" i="2"/>
  <c r="P22" i="2"/>
  <c r="P45" i="2"/>
  <c r="P57" i="2"/>
  <c r="P14" i="2"/>
  <c r="P29" i="2"/>
  <c r="P31" i="2"/>
  <c r="P32" i="2"/>
  <c r="P56" i="2"/>
  <c r="P58" i="2"/>
  <c r="P60" i="2"/>
  <c r="P62" i="2"/>
  <c r="P63" i="2"/>
  <c r="B69" i="2"/>
  <c r="P13" i="2"/>
  <c r="P55" i="2"/>
  <c r="D54" i="2"/>
  <c r="P65" i="2"/>
  <c r="P80" i="2"/>
  <c r="D47" i="2"/>
  <c r="D77" i="2"/>
  <c r="D76" i="2" s="1"/>
  <c r="D18" i="2"/>
  <c r="D28" i="2"/>
  <c r="E85" i="2" l="1"/>
  <c r="B11" i="2"/>
  <c r="B85" i="2" s="1"/>
  <c r="P76" i="2"/>
  <c r="C83" i="46"/>
  <c r="B9" i="46"/>
  <c r="B83" i="46" s="1"/>
  <c r="N9" i="46"/>
  <c r="P38" i="2"/>
  <c r="P47" i="2"/>
  <c r="P64" i="2"/>
  <c r="P28" i="2"/>
  <c r="P18" i="2"/>
  <c r="P12" i="2"/>
  <c r="P54" i="2"/>
  <c r="P70" i="2"/>
  <c r="P69" i="2" s="1"/>
  <c r="D69" i="2"/>
  <c r="D11" i="2" s="1"/>
  <c r="D85" i="2" s="1"/>
  <c r="N83" i="46" l="1"/>
  <c r="P11" i="2"/>
  <c r="P85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<sst xmlns="http://schemas.openxmlformats.org/spreadsheetml/2006/main" count="205" uniqueCount="107">
  <si>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</si>
  <si>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</si>
  <si>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</si>
  <si>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</si>
  <si>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</si>
  <si>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</si>
  <si>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</si>
  <si>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</si>
  <si>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</si>
  <si>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</si>
  <si>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</si>
  <si>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</si>
  <si>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</si>
  <si>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</si>
  <si>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</si>
  <si>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</si>
  <si>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</si>
  <si>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</si>
  <si>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</si>
  <si>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</si>
  <si>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</si>
  <si>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</si>
  <si>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</si>
  <si>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</si>
  <si>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</si>
  <si>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</si>
  <si>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</si>
  <si>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</si>
  <si>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</si>
  <si>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</si>
  <si>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</si>
  <si>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</si>
  <si>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</si>
  <si>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</si>
  <si>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</si>
  <si>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</si>
  <si>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</si>
  <si>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</si>
  <si>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</si>
  <si>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</si>
  <si>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</si>
  <si>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</si>
  <si>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</si>
  <si>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</si>
  <si>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</si>
  <si>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</si>
  <si>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</si>
  <si>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</si>
  <si>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</si>
  <si>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</si>
  <si>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</si>
  <si>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</si>
  <si>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</si>
  <si>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</si>
  <si>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</si>
  <si>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</si>
  <si>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</si>
  <si>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</si>
  <si>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</si>
  <si>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</si>
  <si>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</si>
  <si>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</si>
  <si>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</si>
  <si>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</si>
  <si>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Total general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</si>
  <si>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</si>
  <si>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</si>
  <si>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</si>
  <si>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</si>
  <si>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</si>
  <si>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</si>
  <si>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</si>
  <si>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</si>
  <si>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</si>
  <si>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</si>
  <si>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</si>
  <si>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</si>
  <si>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</si>
  <si>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</si>
  <si>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Marcos Fernández Jiménez</t>
  </si>
  <si>
    <t>Director Departamento Administrativo y Financiero</t>
  </si>
  <si>
    <t xml:space="preserve">Ejecución de Gastos y Aplicaciones financieras </t>
  </si>
  <si>
    <t>TOTAL GASTOS Y APLICACIONES FINANCIERAS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</si>
  <si>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</si>
  <si>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</si>
  <si>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</si>
  <si>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</si>
  <si>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</si>
  <si>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</si>
  <si>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</si>
  <si>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</si>
  <si>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</si>
  <si>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</si>
  <si>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</si>
  <si>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</si>
  <si>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</si>
  <si>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</si>
  <si>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Ejecución de Gastos y Aplicaciones Financieras </t>
  </si>
  <si>
    <t xml:space="preserve">Diciembre </t>
  </si>
  <si>
    <t xml:space="preserve">Marcos Fernández Jiménez </t>
  </si>
  <si>
    <t>Magnolia García Tavárez</t>
  </si>
  <si>
    <t>Año 2025</t>
  </si>
  <si>
    <t>Subdirectora Financiera</t>
  </si>
  <si>
    <t>Fuente: Departamento Administrativo y Financiero</t>
  </si>
  <si>
    <r>
      <rPr>
        <b/>
        <sz val="11"/>
        <color theme="1"/>
        <rFont val="Calibri"/>
        <family val="2"/>
      </rPr>
      <t>Presupuesto aprobado:</t>
    </r>
    <r>
      <rPr>
        <sz val="11"/>
        <color theme="1"/>
        <rFont val="Calibri"/>
        <family val="2"/>
      </rPr>
      <t xml:space="preserve"> Se refiere al prepuesto aprobado por la Junta Monetaria</t>
    </r>
  </si>
  <si>
    <r>
      <rPr>
        <b/>
        <sz val="11"/>
        <color theme="1"/>
        <rFont val="Calibri"/>
        <family val="2"/>
      </rPr>
      <t>Presupuesto modificado:</t>
    </r>
    <r>
      <rPr>
        <sz val="11"/>
        <color theme="1"/>
        <rFont val="Calibri"/>
        <family val="2"/>
      </rPr>
      <t xml:space="preserve"> Se refiere al presupuesto aprobado en caso de que la Junta Monetaria apruebe un presupuesto complementario.</t>
    </r>
  </si>
  <si>
    <r>
      <rPr>
        <b/>
        <sz val="11"/>
        <color theme="1"/>
        <rFont val="Calibri"/>
        <family val="2"/>
      </rPr>
      <t>Total devengado:</t>
    </r>
    <r>
      <rPr>
        <sz val="11"/>
        <color theme="1"/>
        <rFont val="Calibri"/>
        <family val="2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</si>
</sst>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0000_);_(* \(#,##0.00000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3" fontId="0" fillId="0" borderId="0" xfId="0" applyNumberFormat="1"/>
    <xf numFmtId="166" fontId="0" fillId="0" borderId="0" xfId="0" applyNumberFormat="1"/>
    <xf numFmtId="165" fontId="7" fillId="0" borderId="2" xfId="0" applyNumberFormat="1" applyFont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165" fontId="8" fillId="0" borderId="2" xfId="0" applyNumberFormat="1" applyFont="1" applyBorder="1"/>
    <xf numFmtId="43" fontId="10" fillId="0" borderId="0" xfId="1" applyFont="1"/>
    <xf numFmtId="43" fontId="10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 readingOrder="1"/>
    </xf>
    <xf numFmtId="3" fontId="0" fillId="0" borderId="0" xfId="0" applyNumberFormat="1"/>
    <xf numFmtId="3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165" fontId="2" fillId="2" borderId="0" xfId="0" applyNumberFormat="1" applyFont="1" applyFill="1"/>
    <xf numFmtId="165" fontId="3" fillId="0" borderId="2" xfId="0" applyNumberFormat="1" applyFont="1" applyBorder="1"/>
    <xf numFmtId="4" fontId="3" fillId="0" borderId="0" xfId="0" applyNumberFormat="1" applyFont="1"/>
    <xf numFmtId="4" fontId="0" fillId="0" borderId="0" xfId="0" applyNumberFormat="1"/>
    <xf numFmtId="165" fontId="3" fillId="0" borderId="0" xfId="1" applyNumberFormat="1" applyFont="1"/>
    <xf numFmtId="165" fontId="1" fillId="0" borderId="0" xfId="1" applyNumberFormat="1" applyFont="1"/>
    <xf numFmtId="4" fontId="2" fillId="2" borderId="0" xfId="0" applyNumberFormat="1" applyFont="1" applyFill="1"/>
    <xf numFmtId="0" fontId="0" fillId="0" borderId="9" xfId="0" applyBorder="1"/>
    <xf numFmtId="0" fontId="4" fillId="0" borderId="5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  <xf numFmtId="0" fontId="11" fillId="0" borderId="0" xfId="0" applyFont="1"/>
  </cellXfs>
  <cellStyles count="4">
    <cellStyle name="Comma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33591</xdr:colOff>
      <xdr:row>2</xdr:row>
      <xdr:rowOff>89646</xdr:rowOff>
    </xdr:from>
    <xdr:to>
      <xdr:col>0</xdr:col>
      <xdr:colOff>2049357</xdr:colOff>
      <xdr:row>4</xdr:row>
      <xdr:rowOff>199570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1A2CAB1-3FEE-4A24-B37B-A497E1FB2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1" y="89646"/>
          <a:ext cx="2015766" cy="862853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456441</xdr:colOff>
      <xdr:row>2</xdr:row>
      <xdr:rowOff>66675</xdr:rowOff>
    </xdr:from>
    <xdr:to>
      <xdr:col>0</xdr:col>
      <xdr:colOff>2270562</xdr:colOff>
      <xdr:row>5</xdr:row>
      <xdr:rowOff>101600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EADD4945-3FDE-41C6-93DB-C1E4B5C82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191" y="66675"/>
          <a:ext cx="1818354" cy="790575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0</xdr:col>
      <xdr:colOff>456441</xdr:colOff>
      <xdr:row>2</xdr:row>
      <xdr:rowOff>66675</xdr:rowOff>
    </xdr:from>
    <xdr:to>
      <xdr:col>0</xdr:col>
      <xdr:colOff>2274795</xdr:colOff>
      <xdr:row>5</xdr:row>
      <xdr:rowOff>101600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6AFC08EC-D79A-48F8-AE35-96C17A568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6541" y="66675"/>
          <a:ext cx="1818354" cy="790575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 codeName="Hoja2"/>
  <dimension ref="A3:W122"/>
  <sheetViews>
    <sheetView showGridLines="0" tabSelected="1" view="pageBreakPreview" zoomScale="85" zoomScaleNormal="55" zoomScaleSheetLayoutView="85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6" sqref="A6:P6"/>
    </sheetView>
  </sheetViews>
  <sheetFormatPr defaultColWidth="5.85546875" defaultRowHeight="15" x14ac:dyDescent="0.25"/>
  <cols>
    <col min="1" max="1" width="87.140625" bestFit="1" customWidth="1"/>
    <col min="2" max="2" width="16.7109375" bestFit="1" customWidth="1"/>
    <col min="3" max="3" width="11.85546875" bestFit="1" customWidth="1"/>
    <col min="4" max="4" width="13.42578125" bestFit="1" customWidth="1"/>
    <col min="5" max="12" width="13.7109375" bestFit="1" customWidth="1"/>
    <col min="13" max="13" width="15.5703125" bestFit="1" customWidth="1"/>
    <col min="14" max="15" width="13.7109375" bestFit="1" customWidth="1"/>
    <col min="16" max="16" width="15.5703125" bestFit="1" customWidth="1"/>
    <col min="17" max="17" width="14.28515625" customWidth="1"/>
    <col min="18" max="18" width="12.85546875" bestFit="1" customWidth="1"/>
    <col min="19" max="19" width="10.42578125" bestFit="1" customWidth="1"/>
    <col min="20" max="20" width="12" style="40" customWidth="1"/>
    <col min="21" max="21" width="2" style="40" bestFit="1" customWidth="1"/>
    <col min="22" max="22" width="5.85546875" style="40"/>
  </cols>
  <sheetData>
    <row r="3" spans="1:23" ht="30" customHeight="1" x14ac:dyDescent="0.25">
      <c r="A3" s="60" t="s">
        <v>78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39"/>
      <c r="R3" s="39"/>
      <c r="S3" s="39"/>
    </row>
    <row r="4" spans="1:23" ht="30" customHeight="1" x14ac:dyDescent="0.25">
      <c r="A4" s="53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23" ht="15.75" x14ac:dyDescent="0.25">
      <c r="A5" s="62" t="s">
        <v>101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22"/>
      <c r="R5" s="22"/>
      <c r="S5" s="22"/>
    </row>
    <row r="6" spans="1:23" ht="15.75" customHeight="1" x14ac:dyDescent="0.25">
      <c r="A6" s="64" t="s">
        <v>81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9"/>
      <c r="R6" s="9"/>
      <c r="S6" s="9"/>
    </row>
    <row r="7" spans="1:23" ht="15.75" customHeight="1" x14ac:dyDescent="0.25">
      <c r="A7" s="65" t="s"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9"/>
      <c r="R7" s="9"/>
      <c r="S7" s="9"/>
    </row>
    <row r="8" spans="1:23" ht="8.4499999999999993" customHeight="1" x14ac:dyDescent="0.25">
      <c r="A8" s="28"/>
      <c r="B8" s="14"/>
      <c r="C8" s="14"/>
      <c r="D8" s="14"/>
      <c r="K8" s="27"/>
    </row>
    <row r="9" spans="1:23" s="34" customFormat="1" ht="36.75" customHeight="1" x14ac:dyDescent="0.25">
      <c r="A9" s="59" t="s">
        <v>1</v>
      </c>
      <c r="B9" s="66" t="s">
        <v>2</v>
      </c>
      <c r="C9" s="66" t="s">
        <v>3</v>
      </c>
      <c r="D9" s="54" t="s">
        <v>65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6"/>
      <c r="Q9" s="42"/>
      <c r="R9" s="41"/>
      <c r="S9" s="42"/>
      <c r="T9" s="43"/>
      <c r="U9" s="41"/>
      <c r="V9" s="43"/>
      <c r="W9" s="43"/>
    </row>
    <row r="10" spans="1:23" s="34" customFormat="1" x14ac:dyDescent="0.25">
      <c r="A10" s="59"/>
      <c r="B10" s="67"/>
      <c r="C10" s="67"/>
      <c r="D10" s="7" t="s">
        <v>66</v>
      </c>
      <c r="E10" s="7" t="s">
        <v>67</v>
      </c>
      <c r="F10" s="7" t="s">
        <v>68</v>
      </c>
      <c r="G10" s="7" t="s">
        <v>69</v>
      </c>
      <c r="H10" s="8" t="s">
        <v>70</v>
      </c>
      <c r="I10" s="7" t="s">
        <v>71</v>
      </c>
      <c r="J10" s="8" t="s">
        <v>72</v>
      </c>
      <c r="K10" s="7" t="s">
        <v>73</v>
      </c>
      <c r="L10" s="7" t="s">
        <v>74</v>
      </c>
      <c r="M10" s="7" t="s">
        <v>75</v>
      </c>
      <c r="N10" s="7" t="s">
        <v>76</v>
      </c>
      <c r="O10" s="7" t="s">
        <v>98</v>
      </c>
      <c r="P10" s="7" t="s">
        <v>77</v>
      </c>
      <c r="Q10" s="42"/>
      <c r="R10" s="42"/>
      <c r="S10" s="42"/>
      <c r="T10" s="43"/>
      <c r="U10" s="43"/>
      <c r="V10" s="43"/>
    </row>
    <row r="11" spans="1:23" ht="14.1" customHeight="1" x14ac:dyDescent="0.25">
      <c r="A11" s="1" t="s">
        <v>4</v>
      </c>
      <c r="B11" s="16">
        <f>SUM(B12,B18,B28,B38,B47,B54,B64,B69,B72)</f>
        <v>4518272592.0048199</v>
      </c>
      <c r="C11" s="2"/>
      <c r="D11" s="16">
        <f t="shared" ref="D11:P11" si="0">SUM(D12,D18,D28,D38,D47,D54,D64,D69,D72)</f>
        <v>210982330.85000002</v>
      </c>
      <c r="E11" s="16">
        <f t="shared" ref="E11" si="1">SUM(E12,E18,E28,E38,E47,E54,E64,E69,E72)</f>
        <v>232496857.42000002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>
        <f t="shared" si="0"/>
        <v>443479188.26999998</v>
      </c>
      <c r="Q11" s="4"/>
      <c r="R11" s="44"/>
      <c r="S11" s="4"/>
    </row>
    <row r="12" spans="1:23" ht="14.1" customHeight="1" x14ac:dyDescent="0.25">
      <c r="A12" s="3" t="s">
        <v>5</v>
      </c>
      <c r="B12" s="15">
        <f>SUM(B13:B17)</f>
        <v>2949468136.0561404</v>
      </c>
      <c r="C12" s="4"/>
      <c r="D12" s="15">
        <f t="shared" ref="D12:P12" si="2">SUM(D13:D17)</f>
        <v>159433913.34</v>
      </c>
      <c r="E12" s="15">
        <f t="shared" ref="E12" si="3">SUM(E13:E17)</f>
        <v>173735110.92000002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>
        <f t="shared" si="2"/>
        <v>333169024.25999999</v>
      </c>
      <c r="Q12" s="44"/>
      <c r="R12" s="44"/>
      <c r="S12" s="47"/>
      <c r="T12" s="44"/>
      <c r="U12" s="44"/>
      <c r="V12" s="44"/>
    </row>
    <row r="13" spans="1:23" ht="14.1" customHeight="1" x14ac:dyDescent="0.25">
      <c r="A13" s="5" t="s">
        <v>6</v>
      </c>
      <c r="B13" s="14">
        <v>1911417042.4668365</v>
      </c>
      <c r="C13" s="14"/>
      <c r="D13" s="13">
        <v>114993481.5</v>
      </c>
      <c r="E13" s="13">
        <v>126614612.13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>
        <f>SUM(D13:O13)</f>
        <v>241608093.63</v>
      </c>
      <c r="Q13" s="14"/>
      <c r="R13" s="40"/>
      <c r="S13" s="48"/>
    </row>
    <row r="14" spans="1:23" ht="14.1" customHeight="1" x14ac:dyDescent="0.25">
      <c r="A14" s="5" t="s">
        <v>7</v>
      </c>
      <c r="B14" s="14">
        <v>251105143.82796016</v>
      </c>
      <c r="C14" s="14"/>
      <c r="D14" s="13">
        <v>19677197.239999998</v>
      </c>
      <c r="E14" s="13">
        <v>20790549.920000006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4">
        <f t="shared" ref="P14:P75" si="4">SUM(D14:O14)</f>
        <v>40467747.160000004</v>
      </c>
      <c r="Q14" s="14"/>
      <c r="R14" s="40"/>
      <c r="S14" s="48"/>
    </row>
    <row r="15" spans="1:23" ht="14.1" customHeight="1" x14ac:dyDescent="0.25">
      <c r="A15" s="5" t="s">
        <v>8</v>
      </c>
      <c r="B15" s="14">
        <v>24688037.318766117</v>
      </c>
      <c r="C15" s="14"/>
      <c r="D15" s="13">
        <v>2084455.51</v>
      </c>
      <c r="E15" s="13">
        <v>2084455.51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>
        <f t="shared" si="4"/>
        <v>4168911.02</v>
      </c>
      <c r="Q15" s="14"/>
      <c r="R15" s="40"/>
      <c r="S15" s="48"/>
    </row>
    <row r="16" spans="1:23" ht="14.1" customHeight="1" x14ac:dyDescent="0.25">
      <c r="A16" s="5" t="s">
        <v>9</v>
      </c>
      <c r="B16" s="14">
        <v>570075235.56332195</v>
      </c>
      <c r="C16" s="14"/>
      <c r="D16" s="13">
        <v>8318460.7199999969</v>
      </c>
      <c r="E16" s="13">
        <v>9602836.0800000019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4">
        <f t="shared" si="4"/>
        <v>17921296.799999997</v>
      </c>
      <c r="Q16" s="14"/>
      <c r="R16" s="40"/>
      <c r="S16" s="48"/>
    </row>
    <row r="17" spans="1:22" ht="14.1" customHeight="1" x14ac:dyDescent="0.25">
      <c r="A17" s="5" t="s">
        <v>10</v>
      </c>
      <c r="B17" s="14">
        <v>192182676.87925571</v>
      </c>
      <c r="C17" s="14"/>
      <c r="D17" s="13">
        <v>14360318.369999994</v>
      </c>
      <c r="E17" s="13">
        <v>14642657.279999999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4">
        <f t="shared" si="4"/>
        <v>29002975.649999991</v>
      </c>
      <c r="Q17" s="14"/>
      <c r="R17" s="40"/>
      <c r="S17" s="48"/>
    </row>
    <row r="18" spans="1:22" ht="14.1" customHeight="1" x14ac:dyDescent="0.25">
      <c r="A18" s="3" t="s">
        <v>11</v>
      </c>
      <c r="B18" s="15">
        <f>SUM(B19:B27)</f>
        <v>787717652.20373821</v>
      </c>
      <c r="C18" s="15"/>
      <c r="D18" s="49">
        <f t="shared" ref="D18:P18" si="5">SUM(D19:D27)</f>
        <v>24445458.520000003</v>
      </c>
      <c r="E18" s="49">
        <f t="shared" ref="E18" si="6">SUM(E19:E27)</f>
        <v>23341957.899999999</v>
      </c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15">
        <f t="shared" si="5"/>
        <v>47787416.420000002</v>
      </c>
      <c r="Q18" s="44"/>
      <c r="R18" s="44"/>
      <c r="S18" s="47"/>
      <c r="T18" s="44"/>
      <c r="U18" s="44"/>
      <c r="V18" s="44"/>
    </row>
    <row r="19" spans="1:22" ht="14.1" customHeight="1" x14ac:dyDescent="0.25">
      <c r="A19" s="5" t="s">
        <v>12</v>
      </c>
      <c r="B19" s="14">
        <v>65262162.792000003</v>
      </c>
      <c r="C19" s="14"/>
      <c r="D19" s="13">
        <v>2248869.6800000002</v>
      </c>
      <c r="E19" s="13">
        <v>4237235.47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4">
        <f t="shared" si="4"/>
        <v>6486105.1500000004</v>
      </c>
      <c r="Q19" s="14"/>
      <c r="R19" s="40"/>
      <c r="S19" s="48"/>
    </row>
    <row r="20" spans="1:22" ht="14.1" customHeight="1" x14ac:dyDescent="0.25">
      <c r="A20" s="5" t="s">
        <v>13</v>
      </c>
      <c r="B20" s="14">
        <v>84799905.333333328</v>
      </c>
      <c r="C20" s="14"/>
      <c r="D20" s="13">
        <v>6441095.4000000004</v>
      </c>
      <c r="E20" s="13">
        <v>1043292.96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4">
        <f t="shared" si="4"/>
        <v>7484388.3600000003</v>
      </c>
      <c r="Q20" s="14"/>
      <c r="R20" s="40"/>
      <c r="S20" s="48"/>
    </row>
    <row r="21" spans="1:22" ht="14.1" customHeight="1" x14ac:dyDescent="0.25">
      <c r="A21" s="5" t="s">
        <v>14</v>
      </c>
      <c r="B21" s="14">
        <v>48084996.399800003</v>
      </c>
      <c r="C21" s="14"/>
      <c r="D21" s="13">
        <v>561113.25</v>
      </c>
      <c r="E21" s="13">
        <v>3569806.8000000003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4">
        <f t="shared" si="4"/>
        <v>4130920.0500000003</v>
      </c>
      <c r="Q21" s="14"/>
      <c r="R21" s="40"/>
      <c r="S21" s="48"/>
    </row>
    <row r="22" spans="1:22" ht="14.1" customHeight="1" x14ac:dyDescent="0.25">
      <c r="A22" s="5" t="s">
        <v>15</v>
      </c>
      <c r="B22" s="14">
        <v>7377497</v>
      </c>
      <c r="C22" s="14"/>
      <c r="D22" s="13">
        <v>21040.640000000014</v>
      </c>
      <c r="E22" s="13">
        <v>509967.16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>
        <f t="shared" si="4"/>
        <v>531007.80000000005</v>
      </c>
      <c r="Q22" s="14"/>
      <c r="R22" s="40"/>
      <c r="S22" s="48"/>
    </row>
    <row r="23" spans="1:22" ht="14.1" customHeight="1" x14ac:dyDescent="0.25">
      <c r="A23" s="5" t="s">
        <v>16</v>
      </c>
      <c r="B23" s="14">
        <v>28667392.303798005</v>
      </c>
      <c r="C23" s="14"/>
      <c r="D23" s="13">
        <v>1675651.8</v>
      </c>
      <c r="E23" s="13">
        <v>2053664.5199999998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4">
        <f t="shared" si="4"/>
        <v>3729316.32</v>
      </c>
      <c r="Q23" s="14"/>
      <c r="R23" s="40"/>
      <c r="S23" s="48"/>
    </row>
    <row r="24" spans="1:22" ht="14.1" customHeight="1" x14ac:dyDescent="0.25">
      <c r="A24" s="5" t="s">
        <v>17</v>
      </c>
      <c r="B24" s="14">
        <v>135251306.96605286</v>
      </c>
      <c r="C24" s="14"/>
      <c r="D24" s="13">
        <v>4792333.0599999996</v>
      </c>
      <c r="E24" s="13">
        <v>6058156.7299999995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4">
        <f t="shared" si="4"/>
        <v>10850489.789999999</v>
      </c>
      <c r="Q24" s="14"/>
      <c r="R24" s="40"/>
      <c r="S24" s="48"/>
    </row>
    <row r="25" spans="1:22" ht="14.1" customHeight="1" x14ac:dyDescent="0.25">
      <c r="A25" s="5" t="s">
        <v>18</v>
      </c>
      <c r="B25" s="14">
        <v>48987736.815300003</v>
      </c>
      <c r="C25" s="14"/>
      <c r="D25" s="13">
        <v>261848.35</v>
      </c>
      <c r="E25" s="13">
        <v>397849.08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4">
        <f t="shared" si="4"/>
        <v>659697.43000000005</v>
      </c>
      <c r="Q25" s="14"/>
      <c r="R25" s="40"/>
      <c r="S25" s="48"/>
    </row>
    <row r="26" spans="1:22" ht="14.1" customHeight="1" x14ac:dyDescent="0.25">
      <c r="A26" s="5" t="s">
        <v>19</v>
      </c>
      <c r="B26" s="14">
        <v>356312447.09346002</v>
      </c>
      <c r="C26" s="14"/>
      <c r="D26" s="13">
        <v>7803915.3399999999</v>
      </c>
      <c r="E26" s="13">
        <v>5099956.18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4">
        <f t="shared" si="4"/>
        <v>12903871.52</v>
      </c>
      <c r="Q26" s="14"/>
      <c r="R26" s="40"/>
      <c r="S26" s="48"/>
    </row>
    <row r="27" spans="1:22" ht="14.1" customHeight="1" x14ac:dyDescent="0.25">
      <c r="A27" s="5" t="s">
        <v>20</v>
      </c>
      <c r="B27" s="14">
        <v>12974207.499994</v>
      </c>
      <c r="C27" s="14"/>
      <c r="D27" s="13">
        <v>639591</v>
      </c>
      <c r="E27" s="13">
        <v>372029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4">
        <f t="shared" si="4"/>
        <v>1011620</v>
      </c>
      <c r="Q27" s="14"/>
      <c r="R27" s="40"/>
      <c r="S27" s="48"/>
    </row>
    <row r="28" spans="1:22" ht="14.1" customHeight="1" x14ac:dyDescent="0.25">
      <c r="A28" s="3" t="s">
        <v>21</v>
      </c>
      <c r="B28" s="15">
        <f>SUM(B29:B37)</f>
        <v>58331583.805065662</v>
      </c>
      <c r="C28" s="15"/>
      <c r="D28" s="49">
        <f t="shared" ref="D28:P28" si="7">SUM(D29:D37)</f>
        <v>661346.43000000005</v>
      </c>
      <c r="E28" s="49">
        <f t="shared" ref="E28" si="8">SUM(E29:E37)</f>
        <v>2366429.4700000016</v>
      </c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15">
        <f t="shared" si="7"/>
        <v>3027775.9000000018</v>
      </c>
      <c r="Q28" s="44"/>
      <c r="R28" s="44"/>
      <c r="S28" s="47"/>
      <c r="T28" s="44"/>
      <c r="U28" s="44"/>
      <c r="V28" s="44"/>
    </row>
    <row r="29" spans="1:22" ht="14.1" customHeight="1" x14ac:dyDescent="0.25">
      <c r="A29" s="5" t="s">
        <v>22</v>
      </c>
      <c r="B29" s="14">
        <v>25019278.666666668</v>
      </c>
      <c r="C29" s="14"/>
      <c r="D29" s="13">
        <v>24636.989999999991</v>
      </c>
      <c r="E29" s="13">
        <v>1584523.3400000017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4">
        <f t="shared" si="4"/>
        <v>1609160.3300000017</v>
      </c>
      <c r="Q29" s="14"/>
      <c r="R29" s="40"/>
      <c r="S29" s="48"/>
    </row>
    <row r="30" spans="1:22" ht="14.1" customHeight="1" x14ac:dyDescent="0.25">
      <c r="A30" s="5" t="s">
        <v>23</v>
      </c>
      <c r="B30" s="14">
        <v>3029829.998499</v>
      </c>
      <c r="C30" s="14"/>
      <c r="D30" s="13">
        <v>0</v>
      </c>
      <c r="E30" s="13">
        <v>0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4">
        <f t="shared" si="4"/>
        <v>0</v>
      </c>
      <c r="Q30" s="14"/>
      <c r="R30" s="40"/>
      <c r="S30" s="48"/>
    </row>
    <row r="31" spans="1:22" ht="14.1" customHeight="1" x14ac:dyDescent="0.25">
      <c r="A31" s="5" t="s">
        <v>24</v>
      </c>
      <c r="B31" s="14">
        <v>2533481</v>
      </c>
      <c r="C31" s="14"/>
      <c r="D31" s="13">
        <v>139998.81000000008</v>
      </c>
      <c r="E31" s="13">
        <v>25999.999999999996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4">
        <f t="shared" si="4"/>
        <v>165998.81000000008</v>
      </c>
      <c r="Q31" s="14"/>
      <c r="R31" s="40"/>
      <c r="S31" s="48"/>
    </row>
    <row r="32" spans="1:22" ht="14.1" customHeight="1" x14ac:dyDescent="0.25">
      <c r="A32" s="5" t="s">
        <v>25</v>
      </c>
      <c r="B32" s="14">
        <v>450425</v>
      </c>
      <c r="C32" s="14"/>
      <c r="D32" s="13">
        <v>0</v>
      </c>
      <c r="E32" s="13">
        <v>0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>
        <f t="shared" si="4"/>
        <v>0</v>
      </c>
      <c r="Q32" s="14"/>
      <c r="R32" s="40"/>
      <c r="S32" s="48"/>
    </row>
    <row r="33" spans="1:22" ht="14.1" customHeight="1" x14ac:dyDescent="0.25">
      <c r="A33" s="5" t="s">
        <v>26</v>
      </c>
      <c r="B33" s="14">
        <v>250000</v>
      </c>
      <c r="C33" s="14"/>
      <c r="D33" s="13">
        <v>0</v>
      </c>
      <c r="E33" s="13">
        <v>0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4">
        <f t="shared" si="4"/>
        <v>0</v>
      </c>
      <c r="Q33" s="14"/>
      <c r="R33" s="40"/>
      <c r="S33" s="48"/>
    </row>
    <row r="34" spans="1:22" ht="14.1" customHeight="1" x14ac:dyDescent="0.25">
      <c r="A34" s="5" t="s">
        <v>27</v>
      </c>
      <c r="B34" s="14">
        <v>1025480</v>
      </c>
      <c r="C34" s="14"/>
      <c r="D34" s="13">
        <v>0</v>
      </c>
      <c r="E34" s="13">
        <v>0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4">
        <f t="shared" si="4"/>
        <v>0</v>
      </c>
      <c r="Q34" s="14"/>
      <c r="R34" s="40"/>
      <c r="S34" s="48"/>
    </row>
    <row r="35" spans="1:22" ht="14.1" customHeight="1" x14ac:dyDescent="0.25">
      <c r="A35" s="5" t="s">
        <v>28</v>
      </c>
      <c r="B35" s="14">
        <v>4032610</v>
      </c>
      <c r="C35" s="14"/>
      <c r="D35" s="13">
        <v>273934.67</v>
      </c>
      <c r="E35" s="13">
        <v>226884.40000000002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4">
        <f t="shared" si="4"/>
        <v>500819.07</v>
      </c>
      <c r="Q35" s="14"/>
      <c r="R35" s="40"/>
      <c r="S35" s="48"/>
    </row>
    <row r="36" spans="1:22" ht="14.1" customHeight="1" x14ac:dyDescent="0.25">
      <c r="A36" s="5" t="s">
        <v>29</v>
      </c>
      <c r="B36" s="14">
        <v>0</v>
      </c>
      <c r="C36" s="14"/>
      <c r="D36" s="13">
        <v>0</v>
      </c>
      <c r="E36" s="13">
        <v>0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4">
        <f t="shared" si="4"/>
        <v>0</v>
      </c>
      <c r="Q36" s="14"/>
      <c r="R36" s="40"/>
      <c r="S36" s="48"/>
    </row>
    <row r="37" spans="1:22" ht="14.1" customHeight="1" x14ac:dyDescent="0.25">
      <c r="A37" s="5" t="s">
        <v>30</v>
      </c>
      <c r="B37" s="14">
        <v>21990479.139899999</v>
      </c>
      <c r="C37" s="14"/>
      <c r="D37" s="13">
        <v>222775.96</v>
      </c>
      <c r="E37" s="13">
        <v>529021.73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4">
        <f t="shared" si="4"/>
        <v>751797.69</v>
      </c>
      <c r="Q37" s="14"/>
      <c r="R37" s="40"/>
      <c r="S37" s="48"/>
    </row>
    <row r="38" spans="1:22" ht="14.1" customHeight="1" x14ac:dyDescent="0.25">
      <c r="A38" s="3" t="s">
        <v>31</v>
      </c>
      <c r="B38" s="15">
        <f>SUM(B39:B46)</f>
        <v>447314967.41239011</v>
      </c>
      <c r="C38" s="15"/>
      <c r="D38" s="15">
        <f>SUM(D39:D46)</f>
        <v>22476713.050000001</v>
      </c>
      <c r="E38" s="15">
        <f>SUM(E39:E46)</f>
        <v>27128879.950000003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>
        <f t="shared" ref="P38" si="9">SUM(P39:P46)</f>
        <v>49605593</v>
      </c>
      <c r="Q38" s="44"/>
      <c r="R38" s="44"/>
      <c r="S38" s="47"/>
      <c r="T38" s="44"/>
      <c r="U38" s="44"/>
      <c r="V38" s="44"/>
    </row>
    <row r="39" spans="1:22" ht="14.1" customHeight="1" x14ac:dyDescent="0.25">
      <c r="A39" s="5" t="s">
        <v>32</v>
      </c>
      <c r="B39" s="14">
        <v>421901392.90989012</v>
      </c>
      <c r="C39" s="14"/>
      <c r="D39" s="13">
        <v>22476713.050000001</v>
      </c>
      <c r="E39" s="13">
        <v>24537543.650000002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4">
        <f t="shared" si="4"/>
        <v>47014256.700000003</v>
      </c>
      <c r="Q39" s="14"/>
      <c r="R39" s="40"/>
      <c r="S39" s="48"/>
    </row>
    <row r="40" spans="1:22" ht="14.1" customHeight="1" x14ac:dyDescent="0.25">
      <c r="A40" s="5" t="s">
        <v>33</v>
      </c>
      <c r="B40" s="14">
        <v>10871882.502499999</v>
      </c>
      <c r="C40" s="14"/>
      <c r="D40" s="13">
        <v>0</v>
      </c>
      <c r="E40" s="13">
        <v>2011073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4">
        <f t="shared" si="4"/>
        <v>2011073</v>
      </c>
      <c r="Q40" s="14"/>
      <c r="R40" s="40"/>
      <c r="S40" s="48"/>
    </row>
    <row r="41" spans="1:22" ht="14.1" customHeight="1" x14ac:dyDescent="0.25">
      <c r="A41" s="5" t="s">
        <v>34</v>
      </c>
      <c r="B41" s="14">
        <v>0</v>
      </c>
      <c r="C41" s="14"/>
      <c r="D41" s="13">
        <v>0</v>
      </c>
      <c r="E41" s="13">
        <v>0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4">
        <f t="shared" si="4"/>
        <v>0</v>
      </c>
      <c r="Q41" s="14"/>
      <c r="R41" s="40"/>
      <c r="S41" s="48"/>
    </row>
    <row r="42" spans="1:22" ht="14.1" customHeight="1" x14ac:dyDescent="0.25">
      <c r="A42" s="5" t="s">
        <v>35</v>
      </c>
      <c r="B42" s="14">
        <v>0</v>
      </c>
      <c r="C42" s="14"/>
      <c r="D42" s="13">
        <v>0</v>
      </c>
      <c r="E42" s="13">
        <v>0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4">
        <f t="shared" si="4"/>
        <v>0</v>
      </c>
      <c r="Q42" s="14"/>
      <c r="R42" s="40"/>
      <c r="S42" s="48"/>
    </row>
    <row r="43" spans="1:22" ht="14.1" customHeight="1" x14ac:dyDescent="0.25">
      <c r="A43" s="5" t="s">
        <v>36</v>
      </c>
      <c r="B43" s="14">
        <v>8000000</v>
      </c>
      <c r="C43" s="14"/>
      <c r="D43" s="13">
        <v>0</v>
      </c>
      <c r="E43" s="13">
        <v>0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4">
        <f t="shared" si="4"/>
        <v>0</v>
      </c>
      <c r="Q43" s="14"/>
      <c r="R43" s="40"/>
      <c r="S43" s="48"/>
    </row>
    <row r="44" spans="1:22" ht="14.1" customHeight="1" x14ac:dyDescent="0.25">
      <c r="A44" s="5" t="s">
        <v>37</v>
      </c>
      <c r="B44" s="14">
        <v>0</v>
      </c>
      <c r="C44" s="14"/>
      <c r="D44" s="13">
        <v>0</v>
      </c>
      <c r="E44" s="13">
        <v>0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4">
        <f t="shared" si="4"/>
        <v>0</v>
      </c>
      <c r="Q44" s="14"/>
      <c r="R44" s="40"/>
      <c r="S44" s="48"/>
    </row>
    <row r="45" spans="1:22" ht="14.1" customHeight="1" x14ac:dyDescent="0.25">
      <c r="A45" s="5" t="s">
        <v>38</v>
      </c>
      <c r="B45" s="14">
        <v>6541692</v>
      </c>
      <c r="C45" s="14"/>
      <c r="D45" s="13">
        <v>0</v>
      </c>
      <c r="E45" s="13">
        <v>580263.30000000005</v>
      </c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4">
        <f t="shared" si="4"/>
        <v>580263.30000000005</v>
      </c>
      <c r="Q45" s="14"/>
      <c r="R45" s="40"/>
      <c r="S45" s="48"/>
    </row>
    <row r="46" spans="1:22" ht="14.1" customHeight="1" x14ac:dyDescent="0.25">
      <c r="A46" s="5" t="s">
        <v>39</v>
      </c>
      <c r="B46" s="14">
        <v>0</v>
      </c>
      <c r="C46" s="14"/>
      <c r="D46" s="13">
        <v>0</v>
      </c>
      <c r="E46" s="13">
        <v>0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4">
        <f t="shared" si="4"/>
        <v>0</v>
      </c>
      <c r="Q46" s="14"/>
      <c r="R46" s="40"/>
      <c r="S46" s="48"/>
    </row>
    <row r="47" spans="1:22" ht="14.1" customHeight="1" x14ac:dyDescent="0.25">
      <c r="A47" s="3" t="s">
        <v>40</v>
      </c>
      <c r="B47" s="15">
        <f>SUM(B48:B53)</f>
        <v>0</v>
      </c>
      <c r="C47" s="15"/>
      <c r="D47" s="50">
        <f t="shared" ref="D47:P47" si="10">SUM(D48:D53)</f>
        <v>0</v>
      </c>
      <c r="E47" s="50">
        <f t="shared" ref="E47" si="11">SUM(E48:E53)</f>
        <v>0</v>
      </c>
      <c r="F47" s="15"/>
      <c r="G47" s="49"/>
      <c r="H47" s="49"/>
      <c r="I47" s="49"/>
      <c r="J47" s="49"/>
      <c r="K47" s="49"/>
      <c r="L47" s="49"/>
      <c r="M47" s="49"/>
      <c r="N47" s="49"/>
      <c r="O47" s="49"/>
      <c r="P47" s="15">
        <f t="shared" si="10"/>
        <v>0</v>
      </c>
      <c r="Q47" s="44"/>
      <c r="R47" s="44"/>
      <c r="S47" s="47"/>
      <c r="T47" s="44"/>
      <c r="U47" s="44"/>
      <c r="V47" s="44"/>
    </row>
    <row r="48" spans="1:22" ht="14.1" customHeight="1" x14ac:dyDescent="0.25">
      <c r="A48" s="5" t="s">
        <v>41</v>
      </c>
      <c r="B48" s="14">
        <v>0</v>
      </c>
      <c r="C48" s="14"/>
      <c r="D48" s="13">
        <v>0</v>
      </c>
      <c r="E48" s="13">
        <v>0</v>
      </c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4">
        <f t="shared" si="4"/>
        <v>0</v>
      </c>
      <c r="Q48" s="14"/>
      <c r="R48" s="40"/>
      <c r="S48" s="48"/>
    </row>
    <row r="49" spans="1:22" ht="14.1" customHeight="1" x14ac:dyDescent="0.25">
      <c r="A49" s="5" t="s">
        <v>42</v>
      </c>
      <c r="B49" s="14">
        <v>0</v>
      </c>
      <c r="C49" s="14"/>
      <c r="D49" s="13">
        <v>0</v>
      </c>
      <c r="E49" s="13">
        <v>0</v>
      </c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4">
        <f t="shared" si="4"/>
        <v>0</v>
      </c>
      <c r="Q49" s="14"/>
      <c r="R49" s="40"/>
      <c r="S49" s="48"/>
    </row>
    <row r="50" spans="1:22" ht="14.1" customHeight="1" x14ac:dyDescent="0.25">
      <c r="A50" s="5" t="s">
        <v>43</v>
      </c>
      <c r="B50" s="14">
        <v>0</v>
      </c>
      <c r="C50" s="14"/>
      <c r="D50" s="13">
        <v>0</v>
      </c>
      <c r="E50" s="13">
        <v>0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4">
        <f t="shared" si="4"/>
        <v>0</v>
      </c>
      <c r="Q50" s="14"/>
      <c r="R50" s="40"/>
      <c r="S50" s="48"/>
    </row>
    <row r="51" spans="1:22" ht="14.1" customHeight="1" x14ac:dyDescent="0.25">
      <c r="A51" s="5" t="s">
        <v>44</v>
      </c>
      <c r="B51" s="14">
        <v>0</v>
      </c>
      <c r="C51" s="14"/>
      <c r="D51" s="13">
        <v>0</v>
      </c>
      <c r="E51" s="13">
        <v>0</v>
      </c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4">
        <f t="shared" si="4"/>
        <v>0</v>
      </c>
      <c r="Q51" s="14"/>
      <c r="R51" s="40"/>
      <c r="S51" s="48"/>
    </row>
    <row r="52" spans="1:22" ht="14.1" customHeight="1" x14ac:dyDescent="0.25">
      <c r="A52" s="5" t="s">
        <v>45</v>
      </c>
      <c r="B52" s="14">
        <v>0</v>
      </c>
      <c r="C52" s="14"/>
      <c r="D52" s="13">
        <v>0</v>
      </c>
      <c r="E52" s="13">
        <v>0</v>
      </c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4">
        <f t="shared" si="4"/>
        <v>0</v>
      </c>
      <c r="Q52" s="14"/>
      <c r="R52" s="40"/>
      <c r="S52" s="48"/>
    </row>
    <row r="53" spans="1:22" ht="14.1" customHeight="1" x14ac:dyDescent="0.25">
      <c r="A53" s="5" t="s">
        <v>46</v>
      </c>
      <c r="B53" s="14">
        <v>0</v>
      </c>
      <c r="C53" s="14"/>
      <c r="D53" s="13">
        <v>0</v>
      </c>
      <c r="E53" s="13">
        <v>0</v>
      </c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4">
        <f t="shared" si="4"/>
        <v>0</v>
      </c>
      <c r="Q53" s="14"/>
      <c r="R53" s="40"/>
      <c r="S53" s="48"/>
    </row>
    <row r="54" spans="1:22" ht="14.1" customHeight="1" x14ac:dyDescent="0.25">
      <c r="A54" s="3" t="s">
        <v>47</v>
      </c>
      <c r="B54" s="15">
        <f>SUM(B55:B63)</f>
        <v>268516963.39749998</v>
      </c>
      <c r="C54" s="15"/>
      <c r="D54" s="49">
        <f t="shared" ref="D54:P54" si="12">SUM(D55:D63)</f>
        <v>3964899.51</v>
      </c>
      <c r="E54" s="49">
        <f t="shared" ref="E54" si="13">SUM(E55:E63)</f>
        <v>5744476.6600000001</v>
      </c>
      <c r="F54" s="15"/>
      <c r="G54" s="49"/>
      <c r="H54" s="49"/>
      <c r="I54" s="49"/>
      <c r="J54" s="49"/>
      <c r="K54" s="49"/>
      <c r="L54" s="49"/>
      <c r="M54" s="49"/>
      <c r="N54" s="49"/>
      <c r="O54" s="49"/>
      <c r="P54" s="15">
        <f t="shared" si="12"/>
        <v>9709376.1700000018</v>
      </c>
      <c r="Q54" s="44"/>
      <c r="R54" s="44"/>
      <c r="S54" s="47"/>
      <c r="T54" s="44"/>
      <c r="U54" s="44"/>
      <c r="V54" s="44"/>
    </row>
    <row r="55" spans="1:22" ht="14.1" customHeight="1" x14ac:dyDescent="0.25">
      <c r="A55" s="5" t="s">
        <v>48</v>
      </c>
      <c r="B55" s="14">
        <v>25661044</v>
      </c>
      <c r="C55" s="14"/>
      <c r="D55" s="13">
        <v>202780.48</v>
      </c>
      <c r="E55" s="13">
        <v>226321.1999999999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4">
        <f t="shared" si="4"/>
        <v>429101.67999999993</v>
      </c>
      <c r="Q55" s="14"/>
      <c r="R55" s="40"/>
      <c r="S55" s="48"/>
    </row>
    <row r="56" spans="1:22" ht="14.1" customHeight="1" x14ac:dyDescent="0.25">
      <c r="A56" s="5" t="s">
        <v>49</v>
      </c>
      <c r="B56" s="14">
        <v>3429330</v>
      </c>
      <c r="C56" s="14"/>
      <c r="D56" s="13">
        <v>149280</v>
      </c>
      <c r="E56" s="13">
        <v>147222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4">
        <f t="shared" si="4"/>
        <v>296502</v>
      </c>
      <c r="Q56" s="14"/>
      <c r="R56" s="40"/>
      <c r="S56" s="48"/>
    </row>
    <row r="57" spans="1:22" ht="14.1" customHeight="1" x14ac:dyDescent="0.25">
      <c r="A57" s="5" t="s">
        <v>50</v>
      </c>
      <c r="B57" s="14">
        <v>45250</v>
      </c>
      <c r="C57" s="14"/>
      <c r="D57" s="13">
        <v>18389</v>
      </c>
      <c r="E57" s="13">
        <v>0</v>
      </c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4">
        <f t="shared" si="4"/>
        <v>18389</v>
      </c>
      <c r="Q57" s="14"/>
      <c r="R57" s="40"/>
      <c r="S57" s="48"/>
    </row>
    <row r="58" spans="1:22" ht="14.1" customHeight="1" x14ac:dyDescent="0.25">
      <c r="A58" s="5" t="s">
        <v>51</v>
      </c>
      <c r="B58" s="14">
        <v>10000000</v>
      </c>
      <c r="C58" s="14"/>
      <c r="D58" s="13">
        <v>0</v>
      </c>
      <c r="E58" s="13">
        <v>0</v>
      </c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4">
        <f t="shared" si="4"/>
        <v>0</v>
      </c>
      <c r="Q58" s="14"/>
      <c r="R58" s="40"/>
      <c r="S58" s="48"/>
    </row>
    <row r="59" spans="1:22" ht="14.1" customHeight="1" x14ac:dyDescent="0.25">
      <c r="A59" s="5" t="s">
        <v>52</v>
      </c>
      <c r="B59" s="14">
        <v>13061683.52</v>
      </c>
      <c r="C59" s="14"/>
      <c r="D59" s="13">
        <v>116195.00999999998</v>
      </c>
      <c r="E59" s="13">
        <v>720115.61</v>
      </c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4">
        <f t="shared" si="4"/>
        <v>836310.62</v>
      </c>
      <c r="Q59" s="14"/>
      <c r="R59" s="40"/>
      <c r="S59" s="48"/>
    </row>
    <row r="60" spans="1:22" ht="14.1" customHeight="1" x14ac:dyDescent="0.25">
      <c r="A60" s="5" t="s">
        <v>53</v>
      </c>
      <c r="B60" s="14">
        <v>4845612.8800000008</v>
      </c>
      <c r="C60" s="14"/>
      <c r="D60" s="13">
        <v>0</v>
      </c>
      <c r="E60" s="13">
        <v>0</v>
      </c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4">
        <f t="shared" si="4"/>
        <v>0</v>
      </c>
      <c r="Q60" s="14"/>
      <c r="R60" s="40"/>
      <c r="S60" s="48"/>
    </row>
    <row r="61" spans="1:22" ht="14.1" customHeight="1" x14ac:dyDescent="0.25">
      <c r="A61" s="5" t="s">
        <v>54</v>
      </c>
      <c r="B61" s="14">
        <v>0</v>
      </c>
      <c r="C61" s="14"/>
      <c r="D61" s="13">
        <v>0</v>
      </c>
      <c r="E61" s="13">
        <v>0</v>
      </c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4">
        <f t="shared" si="4"/>
        <v>0</v>
      </c>
      <c r="Q61" s="14"/>
      <c r="R61" s="40"/>
      <c r="S61" s="48"/>
    </row>
    <row r="62" spans="1:22" ht="14.1" customHeight="1" x14ac:dyDescent="0.25">
      <c r="A62" s="5" t="s">
        <v>55</v>
      </c>
      <c r="B62" s="14">
        <v>211474042.99749997</v>
      </c>
      <c r="C62" s="14"/>
      <c r="D62" s="13">
        <v>3478255.02</v>
      </c>
      <c r="E62" s="13">
        <v>4650817.8500000006</v>
      </c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4">
        <f t="shared" si="4"/>
        <v>8129072.870000001</v>
      </c>
      <c r="Q62" s="14"/>
      <c r="R62" s="40"/>
      <c r="S62" s="48"/>
    </row>
    <row r="63" spans="1:22" ht="14.1" customHeight="1" x14ac:dyDescent="0.25">
      <c r="A63" s="5" t="s">
        <v>56</v>
      </c>
      <c r="B63" s="14">
        <v>0</v>
      </c>
      <c r="C63" s="14"/>
      <c r="D63" s="13">
        <v>0</v>
      </c>
      <c r="E63" s="13">
        <v>0</v>
      </c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4">
        <f t="shared" si="4"/>
        <v>0</v>
      </c>
      <c r="Q63" s="14"/>
      <c r="R63" s="40"/>
      <c r="S63" s="48"/>
    </row>
    <row r="64" spans="1:22" ht="14.1" customHeight="1" x14ac:dyDescent="0.25">
      <c r="A64" s="3" t="s">
        <v>57</v>
      </c>
      <c r="B64" s="15">
        <f>SUM(B65:B68)</f>
        <v>6923289.1299853493</v>
      </c>
      <c r="C64" s="15"/>
      <c r="D64" s="49">
        <f t="shared" ref="D64:P64" si="14">SUM(D65:D68)</f>
        <v>0</v>
      </c>
      <c r="E64" s="49">
        <f t="shared" ref="E64" si="15">SUM(E65:E68)</f>
        <v>180002.52</v>
      </c>
      <c r="F64" s="15"/>
      <c r="G64" s="49"/>
      <c r="H64" s="49"/>
      <c r="I64" s="49"/>
      <c r="J64" s="49"/>
      <c r="K64" s="49"/>
      <c r="L64" s="49"/>
      <c r="M64" s="49"/>
      <c r="N64" s="49"/>
      <c r="O64" s="49"/>
      <c r="P64" s="15">
        <f t="shared" si="14"/>
        <v>180002.52</v>
      </c>
      <c r="Q64" s="44"/>
      <c r="R64" s="44"/>
      <c r="S64" s="47"/>
      <c r="T64" s="44"/>
      <c r="U64" s="44"/>
      <c r="V64" s="44"/>
    </row>
    <row r="65" spans="1:22" ht="14.1" customHeight="1" x14ac:dyDescent="0.25">
      <c r="A65" s="5" t="s">
        <v>58</v>
      </c>
      <c r="B65" s="14">
        <v>6923289.1299853493</v>
      </c>
      <c r="C65" s="14"/>
      <c r="D65" s="13">
        <v>0</v>
      </c>
      <c r="E65" s="13">
        <v>180002.52</v>
      </c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4">
        <f>SUM(D65:O65)</f>
        <v>180002.52</v>
      </c>
      <c r="Q65" s="14"/>
      <c r="R65" s="40"/>
      <c r="S65" s="40"/>
    </row>
    <row r="66" spans="1:22" ht="14.1" customHeight="1" x14ac:dyDescent="0.25">
      <c r="A66" s="5" t="s">
        <v>59</v>
      </c>
      <c r="B66" s="14">
        <v>0</v>
      </c>
      <c r="C66" s="14"/>
      <c r="D66" s="13">
        <v>0</v>
      </c>
      <c r="E66" s="13">
        <v>0</v>
      </c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4">
        <f t="shared" si="4"/>
        <v>0</v>
      </c>
      <c r="Q66" s="14"/>
      <c r="R66" s="40"/>
      <c r="S66" s="40"/>
    </row>
    <row r="67" spans="1:22" ht="14.1" customHeight="1" x14ac:dyDescent="0.25">
      <c r="A67" s="5" t="s">
        <v>60</v>
      </c>
      <c r="B67" s="14">
        <v>0</v>
      </c>
      <c r="C67" s="14"/>
      <c r="D67" s="13">
        <v>0</v>
      </c>
      <c r="E67" s="13">
        <v>0</v>
      </c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4">
        <f t="shared" si="4"/>
        <v>0</v>
      </c>
      <c r="Q67" s="14"/>
      <c r="R67" s="40"/>
      <c r="S67" s="40"/>
    </row>
    <row r="68" spans="1:22" ht="14.1" customHeight="1" x14ac:dyDescent="0.25">
      <c r="A68" s="32" t="s">
        <v>61</v>
      </c>
      <c r="B68" s="14">
        <v>0</v>
      </c>
      <c r="C68" s="14"/>
      <c r="D68" s="13">
        <v>0</v>
      </c>
      <c r="E68" s="13">
        <v>0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4">
        <f t="shared" si="4"/>
        <v>0</v>
      </c>
      <c r="Q68" s="14"/>
      <c r="R68" s="40"/>
      <c r="S68" s="40"/>
    </row>
    <row r="69" spans="1:22" ht="14.1" customHeight="1" x14ac:dyDescent="0.25">
      <c r="A69" s="31" t="s">
        <v>83</v>
      </c>
      <c r="B69" s="15">
        <f>SUM(B70:B71)</f>
        <v>0</v>
      </c>
      <c r="C69" s="15"/>
      <c r="D69" s="50">
        <f t="shared" ref="D69:P69" si="16">SUM(D70:D71)</f>
        <v>0</v>
      </c>
      <c r="E69" s="50">
        <f t="shared" ref="E69" si="17">SUM(E70:E71)</f>
        <v>0</v>
      </c>
      <c r="F69" s="14"/>
      <c r="G69" s="50"/>
      <c r="H69" s="50"/>
      <c r="I69" s="50"/>
      <c r="J69" s="50"/>
      <c r="K69" s="50"/>
      <c r="L69" s="50"/>
      <c r="M69" s="50"/>
      <c r="N69" s="50"/>
      <c r="O69" s="50"/>
      <c r="P69" s="14">
        <f t="shared" si="16"/>
        <v>0</v>
      </c>
      <c r="Q69" s="14"/>
      <c r="R69" s="44"/>
      <c r="S69" s="44"/>
      <c r="T69" s="44"/>
      <c r="U69" s="44"/>
      <c r="V69" s="44"/>
    </row>
    <row r="70" spans="1:22" ht="14.1" customHeight="1" x14ac:dyDescent="0.25">
      <c r="A70" s="32" t="s">
        <v>84</v>
      </c>
      <c r="B70" s="14">
        <v>0</v>
      </c>
      <c r="C70" s="14"/>
      <c r="D70" s="13">
        <v>0</v>
      </c>
      <c r="E70" s="13">
        <v>0</v>
      </c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4">
        <f t="shared" si="4"/>
        <v>0</v>
      </c>
      <c r="Q70" s="14"/>
      <c r="R70" s="40"/>
      <c r="S70" s="40"/>
    </row>
    <row r="71" spans="1:22" ht="14.1" customHeight="1" x14ac:dyDescent="0.25">
      <c r="A71" s="32" t="s">
        <v>85</v>
      </c>
      <c r="B71" s="14">
        <v>0</v>
      </c>
      <c r="C71" s="14"/>
      <c r="D71" s="13">
        <v>0</v>
      </c>
      <c r="E71" s="13">
        <v>0</v>
      </c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4">
        <f t="shared" si="4"/>
        <v>0</v>
      </c>
      <c r="Q71" s="14"/>
      <c r="R71" s="40"/>
      <c r="S71" s="40"/>
    </row>
    <row r="72" spans="1:22" ht="14.1" customHeight="1" x14ac:dyDescent="0.25">
      <c r="A72" s="31" t="s">
        <v>86</v>
      </c>
      <c r="B72" s="15">
        <f>SUM(B73:B75)</f>
        <v>0</v>
      </c>
      <c r="C72" s="15"/>
      <c r="D72" s="49">
        <f t="shared" ref="D72:E72" si="18">SUM(D73:D75)</f>
        <v>0</v>
      </c>
      <c r="E72" s="49">
        <f t="shared" si="18"/>
        <v>0</v>
      </c>
      <c r="F72" s="15"/>
      <c r="G72" s="49"/>
      <c r="H72" s="49"/>
      <c r="I72" s="49"/>
      <c r="J72" s="49"/>
      <c r="K72" s="49"/>
      <c r="L72" s="49"/>
      <c r="M72" s="49"/>
      <c r="N72" s="49"/>
      <c r="O72" s="49"/>
      <c r="P72" s="14">
        <f t="shared" si="4"/>
        <v>0</v>
      </c>
      <c r="Q72" s="14"/>
      <c r="R72" s="44"/>
      <c r="S72" s="44"/>
      <c r="T72" s="44"/>
      <c r="U72" s="44"/>
      <c r="V72" s="44"/>
    </row>
    <row r="73" spans="1:22" ht="14.1" customHeight="1" x14ac:dyDescent="0.25">
      <c r="A73" s="32" t="s">
        <v>87</v>
      </c>
      <c r="B73" s="14">
        <v>0</v>
      </c>
      <c r="C73" s="14"/>
      <c r="D73" s="13">
        <v>0</v>
      </c>
      <c r="E73" s="13">
        <v>0</v>
      </c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4">
        <f t="shared" si="4"/>
        <v>0</v>
      </c>
      <c r="Q73" s="14"/>
      <c r="R73" s="40"/>
      <c r="S73" s="40"/>
    </row>
    <row r="74" spans="1:22" ht="14.1" customHeight="1" x14ac:dyDescent="0.25">
      <c r="A74" s="32" t="s">
        <v>88</v>
      </c>
      <c r="B74" s="14">
        <v>0</v>
      </c>
      <c r="C74" s="14"/>
      <c r="D74" s="13">
        <v>0</v>
      </c>
      <c r="E74" s="13">
        <v>0</v>
      </c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4">
        <f t="shared" si="4"/>
        <v>0</v>
      </c>
      <c r="Q74" s="14"/>
      <c r="R74" s="40"/>
      <c r="S74" s="40"/>
    </row>
    <row r="75" spans="1:22" ht="14.1" customHeight="1" x14ac:dyDescent="0.25">
      <c r="A75" s="32" t="s">
        <v>89</v>
      </c>
      <c r="B75" s="14">
        <v>0</v>
      </c>
      <c r="C75" s="14"/>
      <c r="D75" s="13">
        <v>0</v>
      </c>
      <c r="E75" s="13">
        <v>0</v>
      </c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4">
        <f t="shared" si="4"/>
        <v>0</v>
      </c>
      <c r="Q75" s="14"/>
      <c r="R75" s="40"/>
      <c r="S75" s="40"/>
    </row>
    <row r="76" spans="1:22" ht="14.1" customHeight="1" x14ac:dyDescent="0.25">
      <c r="A76" s="1" t="s">
        <v>62</v>
      </c>
      <c r="B76" s="16">
        <f>SUM(B77,B80,B83)</f>
        <v>3929927805.2908101</v>
      </c>
      <c r="C76" s="16"/>
      <c r="D76" s="16">
        <f t="shared" ref="D76:P76" si="19">SUM(D77,D80,D83)</f>
        <v>6890000</v>
      </c>
      <c r="E76" s="16">
        <f t="shared" ref="E76" si="20">SUM(E77,E80,E83)</f>
        <v>5865397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16">
        <f t="shared" si="19"/>
        <v>12755397</v>
      </c>
      <c r="Q76" s="15"/>
      <c r="R76" s="15"/>
      <c r="S76" s="15"/>
    </row>
    <row r="77" spans="1:22" ht="14.1" customHeight="1" x14ac:dyDescent="0.25">
      <c r="A77" s="3" t="s">
        <v>63</v>
      </c>
      <c r="B77" s="15">
        <f>SUM(B78:B79)</f>
        <v>3929927805.2908101</v>
      </c>
      <c r="C77" s="15"/>
      <c r="D77" s="15">
        <f t="shared" ref="D77:P77" si="21">SUM(D78:D79)</f>
        <v>6890000</v>
      </c>
      <c r="E77" s="15">
        <f t="shared" ref="E77" si="22">SUM(E78:E79)</f>
        <v>5865397</v>
      </c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>
        <f t="shared" si="21"/>
        <v>12755397</v>
      </c>
      <c r="Q77" s="14"/>
      <c r="R77" s="14"/>
      <c r="S77" s="14"/>
    </row>
    <row r="78" spans="1:22" ht="14.1" customHeight="1" x14ac:dyDescent="0.25">
      <c r="A78" s="5" t="s">
        <v>90</v>
      </c>
      <c r="B78" s="14">
        <v>3798917805.2908101</v>
      </c>
      <c r="C78" s="14"/>
      <c r="D78" s="20">
        <v>6890000</v>
      </c>
      <c r="E78" s="20">
        <v>5865397</v>
      </c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>
        <f>+SUM(D78:O78)</f>
        <v>12755397</v>
      </c>
      <c r="Q78" s="13"/>
      <c r="R78" s="13"/>
      <c r="S78" s="13"/>
    </row>
    <row r="79" spans="1:22" ht="14.1" customHeight="1" x14ac:dyDescent="0.25">
      <c r="A79" s="5" t="s">
        <v>91</v>
      </c>
      <c r="B79" s="14">
        <v>131010000</v>
      </c>
      <c r="C79" s="14"/>
      <c r="D79" s="13">
        <v>0</v>
      </c>
      <c r="E79" s="13">
        <v>0</v>
      </c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>
        <f t="shared" ref="P79:P84" si="23">+SUM(D79:O79)</f>
        <v>0</v>
      </c>
      <c r="Q79" s="13"/>
      <c r="R79" s="13"/>
      <c r="S79" s="13"/>
    </row>
    <row r="80" spans="1:22" ht="14.1" customHeight="1" x14ac:dyDescent="0.25">
      <c r="A80" s="31" t="s">
        <v>92</v>
      </c>
      <c r="B80" s="15">
        <f>SUM(B81:B82)</f>
        <v>0</v>
      </c>
      <c r="C80" s="15"/>
      <c r="D80" s="15">
        <f t="shared" ref="D80:E80" si="24">SUM(D81:D82)</f>
        <v>0</v>
      </c>
      <c r="E80" s="15">
        <f t="shared" si="24"/>
        <v>0</v>
      </c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49">
        <f t="shared" si="23"/>
        <v>0</v>
      </c>
      <c r="Q80" s="13"/>
      <c r="R80" s="14"/>
      <c r="S80" s="14"/>
    </row>
    <row r="81" spans="1:20" ht="14.1" customHeight="1" x14ac:dyDescent="0.25">
      <c r="A81" s="32" t="s">
        <v>93</v>
      </c>
      <c r="B81" s="14">
        <v>0</v>
      </c>
      <c r="C81" s="14"/>
      <c r="D81" s="13">
        <v>0</v>
      </c>
      <c r="E81" s="13">
        <v>0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>
        <f t="shared" si="23"/>
        <v>0</v>
      </c>
      <c r="Q81" s="13"/>
      <c r="R81" s="13"/>
      <c r="S81" s="13"/>
    </row>
    <row r="82" spans="1:20" ht="14.1" customHeight="1" x14ac:dyDescent="0.25">
      <c r="A82" s="32" t="s">
        <v>94</v>
      </c>
      <c r="B82" s="14">
        <v>0</v>
      </c>
      <c r="C82" s="14"/>
      <c r="D82" s="13">
        <v>0</v>
      </c>
      <c r="E82" s="13">
        <v>0</v>
      </c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>
        <f t="shared" si="23"/>
        <v>0</v>
      </c>
      <c r="Q82" s="13"/>
      <c r="R82" s="13"/>
      <c r="S82" s="13"/>
    </row>
    <row r="83" spans="1:20" ht="14.1" customHeight="1" x14ac:dyDescent="0.25">
      <c r="A83" s="31" t="s">
        <v>95</v>
      </c>
      <c r="B83" s="14">
        <f>SUM(B84)</f>
        <v>0</v>
      </c>
      <c r="C83" s="15"/>
      <c r="D83" s="15">
        <f t="shared" ref="D83:P83" si="25">SUM(D84)</f>
        <v>0</v>
      </c>
      <c r="E83" s="15">
        <f t="shared" si="25"/>
        <v>0</v>
      </c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>
        <f t="shared" si="25"/>
        <v>0</v>
      </c>
      <c r="Q83" s="13"/>
      <c r="R83" s="14"/>
      <c r="S83" s="14"/>
    </row>
    <row r="84" spans="1:20" ht="14.1" customHeight="1" x14ac:dyDescent="0.25">
      <c r="A84" s="32" t="s">
        <v>96</v>
      </c>
      <c r="B84" s="14">
        <v>0</v>
      </c>
      <c r="C84" s="14"/>
      <c r="D84" s="13">
        <v>0</v>
      </c>
      <c r="E84" s="13">
        <v>0</v>
      </c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>
        <f t="shared" si="23"/>
        <v>0</v>
      </c>
      <c r="Q84" s="13"/>
      <c r="R84" s="13"/>
      <c r="S84" s="13"/>
    </row>
    <row r="85" spans="1:20" ht="14.1" customHeight="1" x14ac:dyDescent="0.25">
      <c r="A85" s="6" t="s">
        <v>64</v>
      </c>
      <c r="B85" s="17">
        <f>SUM(B11,B76)</f>
        <v>8448200397.2956295</v>
      </c>
      <c r="C85" s="17"/>
      <c r="D85" s="17">
        <f t="shared" ref="D85:P85" si="26">SUM(D11,D76)</f>
        <v>217872330.85000002</v>
      </c>
      <c r="E85" s="17">
        <f t="shared" ref="E85" si="27">SUM(E11,E76)</f>
        <v>238362254.42000002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>
        <f t="shared" si="26"/>
        <v>456234585.26999998</v>
      </c>
      <c r="Q85" s="45"/>
      <c r="R85" s="51"/>
      <c r="S85" s="45"/>
      <c r="T85" s="45"/>
    </row>
    <row r="86" spans="1:20" ht="14.1" customHeight="1" x14ac:dyDescent="0.25">
      <c r="A86" s="70" t="s">
        <v>103</v>
      </c>
      <c r="B86" s="14"/>
      <c r="C86" s="23"/>
      <c r="E86" s="29"/>
      <c r="F86" s="35"/>
      <c r="G86" s="35"/>
      <c r="H86" s="23"/>
      <c r="I86" s="23"/>
      <c r="J86" s="46"/>
      <c r="K86" s="35"/>
      <c r="N86" s="27"/>
    </row>
    <row r="87" spans="1:20" x14ac:dyDescent="0.25">
      <c r="A87" s="70" t="s">
        <v>104</v>
      </c>
      <c r="B87" s="14"/>
      <c r="D87" s="14"/>
      <c r="E87" s="14"/>
      <c r="F87" s="36"/>
      <c r="L87" s="14"/>
      <c r="M87" s="14"/>
      <c r="N87" s="14"/>
      <c r="O87" s="14"/>
      <c r="P87" s="14"/>
      <c r="Q87" s="14"/>
      <c r="R87" s="14"/>
      <c r="S87" s="14"/>
    </row>
    <row r="88" spans="1:20" x14ac:dyDescent="0.25">
      <c r="A88" s="70" t="s">
        <v>105</v>
      </c>
      <c r="D88" s="14"/>
      <c r="E88" s="14"/>
      <c r="F88" s="37"/>
      <c r="G88" s="14"/>
      <c r="N88" s="14"/>
      <c r="O88" s="14"/>
      <c r="P88" s="14"/>
      <c r="Q88" s="14"/>
      <c r="R88" s="14"/>
      <c r="S88" s="14"/>
    </row>
    <row r="89" spans="1:20" x14ac:dyDescent="0.25">
      <c r="A89" s="70" t="s">
        <v>106</v>
      </c>
      <c r="B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</row>
    <row r="90" spans="1:20" x14ac:dyDescent="0.25"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</row>
    <row r="91" spans="1:20" x14ac:dyDescent="0.25">
      <c r="E91" s="14"/>
      <c r="P91" s="14"/>
      <c r="Q91" s="14"/>
      <c r="R91" s="14"/>
      <c r="S91" s="14"/>
    </row>
    <row r="92" spans="1:20" x14ac:dyDescent="0.25">
      <c r="E92" s="14"/>
      <c r="P92" s="14"/>
      <c r="Q92" s="14"/>
      <c r="R92" s="14"/>
      <c r="S92" s="14"/>
    </row>
    <row r="93" spans="1:20" x14ac:dyDescent="0.25">
      <c r="E93" s="14"/>
      <c r="P93" s="14"/>
      <c r="Q93" s="14"/>
      <c r="R93" s="14"/>
      <c r="S93" s="14"/>
    </row>
    <row r="94" spans="1:20" x14ac:dyDescent="0.25">
      <c r="E94" s="14"/>
      <c r="P94" s="14"/>
      <c r="Q94" s="14"/>
      <c r="R94" s="14"/>
      <c r="S94" s="14"/>
    </row>
    <row r="95" spans="1:20" x14ac:dyDescent="0.25">
      <c r="E95" s="14"/>
      <c r="P95" s="14"/>
      <c r="Q95" s="14"/>
      <c r="R95" s="14"/>
      <c r="S95" s="14"/>
    </row>
    <row r="96" spans="1:20" x14ac:dyDescent="0.25">
      <c r="E96" s="14"/>
      <c r="P96" s="14"/>
      <c r="Q96" s="14"/>
      <c r="R96" s="14"/>
      <c r="S96" s="14"/>
    </row>
    <row r="97" spans="5:19" x14ac:dyDescent="0.25">
      <c r="E97" s="14"/>
      <c r="P97" s="14"/>
      <c r="Q97" s="14"/>
      <c r="R97" s="14"/>
      <c r="S97" s="14"/>
    </row>
    <row r="98" spans="5:19" x14ac:dyDescent="0.25">
      <c r="E98" s="14"/>
      <c r="P98" s="14"/>
      <c r="Q98" s="14"/>
      <c r="R98" s="14"/>
      <c r="S98" s="14"/>
    </row>
    <row r="99" spans="5:19" x14ac:dyDescent="0.25">
      <c r="E99" s="14"/>
      <c r="P99" s="14"/>
      <c r="Q99" s="14"/>
      <c r="R99" s="14"/>
      <c r="S99" s="14"/>
    </row>
    <row r="100" spans="5:19" x14ac:dyDescent="0.25">
      <c r="E100" s="14"/>
      <c r="P100" s="14"/>
      <c r="Q100" s="14"/>
      <c r="R100" s="14"/>
      <c r="S100" s="14"/>
    </row>
    <row r="101" spans="5:19" x14ac:dyDescent="0.25">
      <c r="E101" s="14"/>
      <c r="P101" s="14"/>
      <c r="Q101" s="14"/>
      <c r="R101" s="14"/>
      <c r="S101" s="14"/>
    </row>
    <row r="102" spans="5:19" x14ac:dyDescent="0.25">
      <c r="E102" s="14"/>
      <c r="P102" s="14"/>
      <c r="Q102" s="14"/>
      <c r="R102" s="14"/>
      <c r="S102" s="14"/>
    </row>
    <row r="103" spans="5:19" x14ac:dyDescent="0.25">
      <c r="E103" s="14"/>
      <c r="P103" s="14"/>
      <c r="Q103" s="14"/>
      <c r="R103" s="14"/>
      <c r="S103" s="14"/>
    </row>
    <row r="104" spans="5:19" x14ac:dyDescent="0.25">
      <c r="E104" s="14"/>
      <c r="P104" s="14"/>
      <c r="Q104" s="14"/>
      <c r="R104" s="14"/>
      <c r="S104" s="14"/>
    </row>
    <row r="105" spans="5:19" x14ac:dyDescent="0.25">
      <c r="E105" s="14"/>
      <c r="P105" s="14"/>
      <c r="Q105" s="14"/>
      <c r="R105" s="14"/>
      <c r="S105" s="14"/>
    </row>
    <row r="106" spans="5:19" x14ac:dyDescent="0.25">
      <c r="E106" s="14"/>
      <c r="P106" s="14"/>
      <c r="Q106" s="14"/>
      <c r="R106" s="14"/>
      <c r="S106" s="14"/>
    </row>
    <row r="107" spans="5:19" x14ac:dyDescent="0.25">
      <c r="E107" s="14"/>
      <c r="P107" s="14"/>
      <c r="Q107" s="14"/>
      <c r="R107" s="14"/>
      <c r="S107" s="14"/>
    </row>
    <row r="108" spans="5:19" x14ac:dyDescent="0.25">
      <c r="E108" s="14"/>
      <c r="P108" s="14"/>
      <c r="Q108" s="14"/>
      <c r="R108" s="14"/>
      <c r="S108" s="14"/>
    </row>
    <row r="109" spans="5:19" x14ac:dyDescent="0.25">
      <c r="E109" s="14"/>
      <c r="P109" s="14"/>
      <c r="Q109" s="14"/>
      <c r="R109" s="14"/>
      <c r="S109" s="14"/>
    </row>
    <row r="110" spans="5:19" x14ac:dyDescent="0.25">
      <c r="E110" s="14"/>
      <c r="P110" s="14"/>
      <c r="Q110" s="14"/>
      <c r="R110" s="14"/>
      <c r="S110" s="14"/>
    </row>
    <row r="111" spans="5:19" x14ac:dyDescent="0.25">
      <c r="E111" s="14"/>
      <c r="P111" s="14"/>
      <c r="Q111" s="14"/>
      <c r="R111" s="14"/>
      <c r="S111" s="14"/>
    </row>
    <row r="112" spans="5:19" x14ac:dyDescent="0.25">
      <c r="E112" s="14"/>
      <c r="P112" s="14"/>
      <c r="Q112" s="14"/>
      <c r="R112" s="14"/>
      <c r="S112" s="14"/>
    </row>
    <row r="113" spans="1:19" x14ac:dyDescent="0.25">
      <c r="E113" s="14"/>
      <c r="P113" s="14"/>
      <c r="Q113" s="14"/>
      <c r="R113" s="14"/>
      <c r="S113" s="14"/>
    </row>
    <row r="115" spans="1:19" ht="14.45" customHeight="1" x14ac:dyDescent="0.25">
      <c r="A115" s="24" t="s">
        <v>79</v>
      </c>
      <c r="B115" s="25"/>
      <c r="C115" s="25"/>
      <c r="G115" s="14"/>
      <c r="K115" s="57" t="s">
        <v>100</v>
      </c>
      <c r="L115" s="57"/>
      <c r="M115" s="57"/>
      <c r="N115" s="57"/>
    </row>
    <row r="116" spans="1:19" ht="15.75" x14ac:dyDescent="0.25">
      <c r="A116" s="22" t="s">
        <v>80</v>
      </c>
      <c r="B116" s="26"/>
      <c r="G116" s="14"/>
      <c r="K116" s="58" t="s">
        <v>102</v>
      </c>
      <c r="L116" s="58"/>
      <c r="M116" s="58"/>
      <c r="N116" s="58"/>
    </row>
    <row r="121" spans="1:19" x14ac:dyDescent="0.25">
      <c r="A121" s="18"/>
    </row>
    <row r="122" spans="1:19" ht="15.75" x14ac:dyDescent="0.25">
      <c r="A122" s="19"/>
    </row>
  </sheetData>
  <mergeCells count="10">
    <mergeCell ref="D9:P9"/>
    <mergeCell ref="K115:N115"/>
    <mergeCell ref="K116:N116"/>
    <mergeCell ref="A9:A10"/>
    <mergeCell ref="A3:P3"/>
    <mergeCell ref="A5:P5"/>
    <mergeCell ref="A6:P6"/>
    <mergeCell ref="A7:P7"/>
    <mergeCell ref="B9:B10"/>
    <mergeCell ref="C9:C10"/>
  </mergeCells>
  <printOptions horizontalCentered="1"/>
  <pageMargins left="0.19685039370078741" right="0.19685039370078741" top="0.19685039370078741" bottom="3.937007874015748E-2" header="0.31496062992125984" footer="0.31496062992125984"/>
  <pageSetup scale="35" orientation="landscape" r:id="rId1"/>
  <ignoredErrors>
    <ignoredError sqref="P18 P28 P38 P47 P54 P64 P69 P8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6EE5-12D4-4390-93FD-B1CA72631CF3}">
  <dimension ref="A3:O124"/>
  <sheetViews>
    <sheetView showGridLines="0" view="pageBreakPreview" zoomScale="85" zoomScaleNormal="85" zoomScaleSheetLayoutView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16" sqref="A16"/>
    </sheetView>
  </sheetViews>
  <sheetFormatPr defaultColWidth="11.42578125" defaultRowHeight="15" x14ac:dyDescent="0.25"/>
  <cols>
    <col min="1" max="1" width="93.7109375" style="10" customWidth="1"/>
    <col min="2" max="6" width="16.7109375" customWidth="1"/>
    <col min="7" max="7" width="16.85546875" style="14" bestFit="1" customWidth="1"/>
    <col min="8" max="8" width="13.7109375" customWidth="1"/>
    <col min="9" max="9" width="13.28515625" bestFit="1" customWidth="1"/>
    <col min="10" max="10" width="13.7109375" customWidth="1"/>
    <col min="11" max="11" width="17.5703125" customWidth="1"/>
    <col min="12" max="13" width="13.7109375" customWidth="1"/>
    <col min="14" max="14" width="19.140625" bestFit="1" customWidth="1"/>
  </cols>
  <sheetData>
    <row r="3" spans="1:15" ht="28.5" x14ac:dyDescent="0.25">
      <c r="A3" s="60" t="s">
        <v>78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5" ht="15.75" x14ac:dyDescent="0.25">
      <c r="A4" s="62" t="s">
        <v>101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5" ht="15.75" x14ac:dyDescent="0.25">
      <c r="A5" s="64" t="s">
        <v>97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5" ht="15.75" x14ac:dyDescent="0.25">
      <c r="A6" s="65" t="s">
        <v>0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1:15" ht="7.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5" x14ac:dyDescent="0.25">
      <c r="A8" s="11" t="s">
        <v>1</v>
      </c>
      <c r="B8" s="7" t="s">
        <v>66</v>
      </c>
      <c r="C8" s="7" t="s">
        <v>67</v>
      </c>
      <c r="D8" s="7" t="s">
        <v>68</v>
      </c>
      <c r="E8" s="7" t="s">
        <v>69</v>
      </c>
      <c r="F8" s="8" t="s">
        <v>70</v>
      </c>
      <c r="G8" s="21" t="s">
        <v>71</v>
      </c>
      <c r="H8" s="8" t="s">
        <v>72</v>
      </c>
      <c r="I8" s="7" t="s">
        <v>73</v>
      </c>
      <c r="J8" s="7" t="s">
        <v>74</v>
      </c>
      <c r="K8" s="7" t="s">
        <v>75</v>
      </c>
      <c r="L8" s="7" t="s">
        <v>76</v>
      </c>
      <c r="M8" s="7" t="s">
        <v>98</v>
      </c>
      <c r="N8" s="7" t="s">
        <v>77</v>
      </c>
    </row>
    <row r="9" spans="1:15" ht="14.1" customHeight="1" x14ac:dyDescent="0.25">
      <c r="A9" s="30" t="s">
        <v>4</v>
      </c>
      <c r="B9" s="16">
        <f t="shared" ref="B9:N9" si="0">SUM(B10,B16,B26,B36,B45,B52,B62,B67,B70)</f>
        <v>210982330.85000002</v>
      </c>
      <c r="C9" s="16">
        <f t="shared" si="0"/>
        <v>232496857.42000002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>
        <f t="shared" si="0"/>
        <v>443479188.26999998</v>
      </c>
    </row>
    <row r="10" spans="1:15" ht="14.1" customHeight="1" x14ac:dyDescent="0.25">
      <c r="A10" s="31" t="s">
        <v>5</v>
      </c>
      <c r="B10" s="15">
        <f t="shared" ref="B10:N10" si="1">SUM(B11:B15)</f>
        <v>159433913.34</v>
      </c>
      <c r="C10" s="15">
        <f t="shared" si="1"/>
        <v>173735110.92000002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>
        <f t="shared" si="1"/>
        <v>333169024.25999999</v>
      </c>
    </row>
    <row r="11" spans="1:15" ht="14.1" customHeight="1" x14ac:dyDescent="0.25">
      <c r="A11" s="32" t="s">
        <v>6</v>
      </c>
      <c r="B11" s="13">
        <v>114993481.5</v>
      </c>
      <c r="C11" s="13">
        <v>126614612.13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>
        <f>+SUM(B11:M11)</f>
        <v>241608093.63</v>
      </c>
    </row>
    <row r="12" spans="1:15" ht="14.1" customHeight="1" x14ac:dyDescent="0.25">
      <c r="A12" s="32" t="s">
        <v>7</v>
      </c>
      <c r="B12" s="13">
        <v>19677197.239999998</v>
      </c>
      <c r="C12" s="13">
        <v>20790549.920000006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>
        <f t="shared" ref="N12:N15" si="2">+SUM(B12:M12)</f>
        <v>40467747.160000004</v>
      </c>
    </row>
    <row r="13" spans="1:15" ht="14.1" customHeight="1" x14ac:dyDescent="0.25">
      <c r="A13" s="32" t="s">
        <v>8</v>
      </c>
      <c r="B13" s="13">
        <v>2084455.51</v>
      </c>
      <c r="C13" s="13">
        <v>2084455.51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>
        <f t="shared" si="2"/>
        <v>4168911.02</v>
      </c>
      <c r="O13" s="52"/>
    </row>
    <row r="14" spans="1:15" ht="14.1" customHeight="1" x14ac:dyDescent="0.25">
      <c r="A14" s="32" t="s">
        <v>9</v>
      </c>
      <c r="B14" s="13">
        <v>8318460.7199999969</v>
      </c>
      <c r="C14" s="13">
        <v>9602836.0800000019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>
        <f t="shared" si="2"/>
        <v>17921296.799999997</v>
      </c>
    </row>
    <row r="15" spans="1:15" ht="14.1" customHeight="1" x14ac:dyDescent="0.25">
      <c r="A15" s="32" t="s">
        <v>10</v>
      </c>
      <c r="B15" s="13">
        <v>14360318.369999994</v>
      </c>
      <c r="C15" s="13">
        <v>14642657.279999999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>
        <f t="shared" si="2"/>
        <v>29002975.649999991</v>
      </c>
    </row>
    <row r="16" spans="1:15" ht="14.1" customHeight="1" x14ac:dyDescent="0.25">
      <c r="A16" s="31" t="s">
        <v>11</v>
      </c>
      <c r="B16" s="49">
        <f t="shared" ref="B16:N16" si="3">SUM(B17:B25)</f>
        <v>24445458.520000003</v>
      </c>
      <c r="C16" s="49">
        <f t="shared" ref="C16" si="4">SUM(C17:C25)</f>
        <v>23341957.899999999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15">
        <f t="shared" si="3"/>
        <v>47787416.420000002</v>
      </c>
    </row>
    <row r="17" spans="1:14" ht="14.1" customHeight="1" x14ac:dyDescent="0.25">
      <c r="A17" s="32" t="s">
        <v>12</v>
      </c>
      <c r="B17" s="13">
        <v>2248869.6800000002</v>
      </c>
      <c r="C17" s="13">
        <v>4237235.47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>
        <f t="shared" ref="N17:N25" si="5">+SUM(B17:M17)</f>
        <v>6486105.1500000004</v>
      </c>
    </row>
    <row r="18" spans="1:14" ht="14.1" customHeight="1" x14ac:dyDescent="0.25">
      <c r="A18" s="32" t="s">
        <v>13</v>
      </c>
      <c r="B18" s="13">
        <v>6441095.4000000004</v>
      </c>
      <c r="C18" s="13">
        <v>1043292.96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>
        <f t="shared" si="5"/>
        <v>7484388.3600000003</v>
      </c>
    </row>
    <row r="19" spans="1:14" ht="14.1" customHeight="1" x14ac:dyDescent="0.25">
      <c r="A19" s="32" t="s">
        <v>14</v>
      </c>
      <c r="B19" s="13">
        <v>561113.25</v>
      </c>
      <c r="C19" s="13">
        <v>3569806.8000000003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>
        <f t="shared" si="5"/>
        <v>4130920.0500000003</v>
      </c>
    </row>
    <row r="20" spans="1:14" ht="14.1" customHeight="1" x14ac:dyDescent="0.25">
      <c r="A20" s="32" t="s">
        <v>15</v>
      </c>
      <c r="B20" s="13">
        <v>21040.640000000014</v>
      </c>
      <c r="C20" s="13">
        <v>509967.16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>
        <f t="shared" si="5"/>
        <v>531007.80000000005</v>
      </c>
    </row>
    <row r="21" spans="1:14" ht="14.1" customHeight="1" x14ac:dyDescent="0.25">
      <c r="A21" s="32" t="s">
        <v>16</v>
      </c>
      <c r="B21" s="13">
        <v>1675651.8</v>
      </c>
      <c r="C21" s="13">
        <v>2053664.5199999998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>
        <f t="shared" si="5"/>
        <v>3729316.32</v>
      </c>
    </row>
    <row r="22" spans="1:14" ht="14.1" customHeight="1" x14ac:dyDescent="0.25">
      <c r="A22" s="32" t="s">
        <v>17</v>
      </c>
      <c r="B22" s="13">
        <v>4792333.0599999996</v>
      </c>
      <c r="C22" s="13">
        <v>6058156.7299999995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>
        <f t="shared" si="5"/>
        <v>10850489.789999999</v>
      </c>
    </row>
    <row r="23" spans="1:14" ht="14.1" customHeight="1" x14ac:dyDescent="0.25">
      <c r="A23" s="32" t="s">
        <v>18</v>
      </c>
      <c r="B23" s="13">
        <v>261848.35</v>
      </c>
      <c r="C23" s="13">
        <v>397849.08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>
        <f t="shared" si="5"/>
        <v>659697.43000000005</v>
      </c>
    </row>
    <row r="24" spans="1:14" ht="14.1" customHeight="1" x14ac:dyDescent="0.25">
      <c r="A24" s="32" t="s">
        <v>19</v>
      </c>
      <c r="B24" s="13">
        <v>7803915.3399999999</v>
      </c>
      <c r="C24" s="13">
        <v>5099956.18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>
        <f t="shared" si="5"/>
        <v>12903871.52</v>
      </c>
    </row>
    <row r="25" spans="1:14" ht="14.1" customHeight="1" x14ac:dyDescent="0.25">
      <c r="A25" s="32" t="s">
        <v>20</v>
      </c>
      <c r="B25" s="13">
        <v>639591</v>
      </c>
      <c r="C25" s="13">
        <v>372029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>
        <f t="shared" si="5"/>
        <v>1011620</v>
      </c>
    </row>
    <row r="26" spans="1:14" ht="14.1" customHeight="1" x14ac:dyDescent="0.25">
      <c r="A26" s="31" t="s">
        <v>21</v>
      </c>
      <c r="B26" s="49">
        <f t="shared" ref="B26:N26" si="6">SUM(B27:B35)</f>
        <v>661346.43000000005</v>
      </c>
      <c r="C26" s="49">
        <f t="shared" ref="C26" si="7">SUM(C27:C35)</f>
        <v>2366429.4700000016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15">
        <f t="shared" si="6"/>
        <v>3027775.9000000018</v>
      </c>
    </row>
    <row r="27" spans="1:14" ht="14.1" customHeight="1" x14ac:dyDescent="0.25">
      <c r="A27" s="32" t="s">
        <v>22</v>
      </c>
      <c r="B27" s="13">
        <v>24636.989999999991</v>
      </c>
      <c r="C27" s="13">
        <v>1584523.3400000017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>
        <f t="shared" ref="N27:N35" si="8">+SUM(B27:M27)</f>
        <v>1609160.3300000017</v>
      </c>
    </row>
    <row r="28" spans="1:14" ht="14.1" customHeight="1" x14ac:dyDescent="0.25">
      <c r="A28" s="32" t="s">
        <v>23</v>
      </c>
      <c r="B28" s="13">
        <v>0</v>
      </c>
      <c r="C28" s="13">
        <v>0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>
        <f t="shared" si="8"/>
        <v>0</v>
      </c>
    </row>
    <row r="29" spans="1:14" ht="14.1" customHeight="1" x14ac:dyDescent="0.25">
      <c r="A29" s="32" t="s">
        <v>24</v>
      </c>
      <c r="B29" s="13">
        <v>139998.81000000008</v>
      </c>
      <c r="C29" s="13">
        <v>25999.999999999996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>
        <f t="shared" si="8"/>
        <v>165998.81000000008</v>
      </c>
    </row>
    <row r="30" spans="1:14" ht="14.1" customHeight="1" x14ac:dyDescent="0.25">
      <c r="A30" s="32" t="s">
        <v>25</v>
      </c>
      <c r="B30" s="13">
        <v>0</v>
      </c>
      <c r="C30" s="13">
        <v>0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>
        <f t="shared" si="8"/>
        <v>0</v>
      </c>
    </row>
    <row r="31" spans="1:14" ht="14.1" customHeight="1" x14ac:dyDescent="0.25">
      <c r="A31" s="32" t="s">
        <v>26</v>
      </c>
      <c r="B31" s="13">
        <v>0</v>
      </c>
      <c r="C31" s="13">
        <v>0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>
        <f t="shared" si="8"/>
        <v>0</v>
      </c>
    </row>
    <row r="32" spans="1:14" ht="14.1" customHeight="1" x14ac:dyDescent="0.25">
      <c r="A32" s="32" t="s">
        <v>27</v>
      </c>
      <c r="B32" s="13">
        <v>0</v>
      </c>
      <c r="C32" s="13">
        <v>0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>
        <f t="shared" si="8"/>
        <v>0</v>
      </c>
    </row>
    <row r="33" spans="1:14" ht="14.1" customHeight="1" x14ac:dyDescent="0.25">
      <c r="A33" s="32" t="s">
        <v>28</v>
      </c>
      <c r="B33" s="13">
        <v>273934.67</v>
      </c>
      <c r="C33" s="13">
        <v>226884.40000000002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>
        <f t="shared" si="8"/>
        <v>500819.07</v>
      </c>
    </row>
    <row r="34" spans="1:14" ht="14.1" customHeight="1" x14ac:dyDescent="0.25">
      <c r="A34" s="32" t="s">
        <v>29</v>
      </c>
      <c r="B34" s="13">
        <v>0</v>
      </c>
      <c r="C34" s="13">
        <v>0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>
        <f t="shared" si="8"/>
        <v>0</v>
      </c>
    </row>
    <row r="35" spans="1:14" ht="14.1" customHeight="1" x14ac:dyDescent="0.25">
      <c r="A35" s="32" t="s">
        <v>30</v>
      </c>
      <c r="B35" s="13">
        <v>222775.96</v>
      </c>
      <c r="C35" s="13">
        <v>529021.73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>
        <f t="shared" si="8"/>
        <v>751797.69</v>
      </c>
    </row>
    <row r="36" spans="1:14" ht="14.1" customHeight="1" x14ac:dyDescent="0.25">
      <c r="A36" s="31" t="s">
        <v>31</v>
      </c>
      <c r="B36" s="15">
        <f>SUM(B37:B44)</f>
        <v>22476713.050000001</v>
      </c>
      <c r="C36" s="15">
        <f>SUM(C37:C44)</f>
        <v>27128879.950000003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>
        <f t="shared" ref="N36" si="9">SUM(N37:N44)</f>
        <v>49605593</v>
      </c>
    </row>
    <row r="37" spans="1:14" ht="14.1" customHeight="1" x14ac:dyDescent="0.25">
      <c r="A37" s="32" t="s">
        <v>32</v>
      </c>
      <c r="B37" s="13">
        <v>22476713.050000001</v>
      </c>
      <c r="C37" s="13">
        <v>24537543.650000002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>
        <f t="shared" ref="N37:N44" si="10">+SUM(B37:M37)</f>
        <v>47014256.700000003</v>
      </c>
    </row>
    <row r="38" spans="1:14" ht="14.1" customHeight="1" x14ac:dyDescent="0.25">
      <c r="A38" s="32" t="s">
        <v>33</v>
      </c>
      <c r="B38" s="13">
        <v>0</v>
      </c>
      <c r="C38" s="13">
        <v>2011073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>
        <f t="shared" si="10"/>
        <v>2011073</v>
      </c>
    </row>
    <row r="39" spans="1:14" ht="14.1" customHeight="1" x14ac:dyDescent="0.25">
      <c r="A39" s="32" t="s">
        <v>34</v>
      </c>
      <c r="B39" s="13">
        <v>0</v>
      </c>
      <c r="C39" s="13">
        <v>0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>
        <f t="shared" si="10"/>
        <v>0</v>
      </c>
    </row>
    <row r="40" spans="1:14" ht="14.1" customHeight="1" x14ac:dyDescent="0.25">
      <c r="A40" s="32" t="s">
        <v>35</v>
      </c>
      <c r="B40" s="13">
        <v>0</v>
      </c>
      <c r="C40" s="13">
        <v>0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>
        <f t="shared" si="10"/>
        <v>0</v>
      </c>
    </row>
    <row r="41" spans="1:14" ht="14.1" customHeight="1" x14ac:dyDescent="0.25">
      <c r="A41" s="32" t="s">
        <v>36</v>
      </c>
      <c r="B41" s="13">
        <v>0</v>
      </c>
      <c r="C41" s="13">
        <v>0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>
        <f t="shared" si="10"/>
        <v>0</v>
      </c>
    </row>
    <row r="42" spans="1:14" ht="14.1" customHeight="1" x14ac:dyDescent="0.25">
      <c r="A42" s="32" t="s">
        <v>37</v>
      </c>
      <c r="B42" s="13">
        <v>0</v>
      </c>
      <c r="C42" s="13">
        <v>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>
        <f t="shared" si="10"/>
        <v>0</v>
      </c>
    </row>
    <row r="43" spans="1:14" ht="14.1" customHeight="1" x14ac:dyDescent="0.25">
      <c r="A43" s="32" t="s">
        <v>38</v>
      </c>
      <c r="B43" s="13">
        <v>0</v>
      </c>
      <c r="C43" s="13">
        <v>580263.30000000005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>
        <f t="shared" si="10"/>
        <v>580263.30000000005</v>
      </c>
    </row>
    <row r="44" spans="1:14" ht="14.1" customHeight="1" x14ac:dyDescent="0.25">
      <c r="A44" s="32" t="s">
        <v>39</v>
      </c>
      <c r="B44" s="13">
        <v>0</v>
      </c>
      <c r="C44" s="13">
        <v>0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>
        <f t="shared" si="10"/>
        <v>0</v>
      </c>
    </row>
    <row r="45" spans="1:14" ht="14.1" customHeight="1" x14ac:dyDescent="0.25">
      <c r="A45" s="31" t="s">
        <v>40</v>
      </c>
      <c r="B45" s="49">
        <f>SUM(B46:B51)</f>
        <v>0</v>
      </c>
      <c r="C45" s="49">
        <f t="shared" ref="C45" si="11">SUM(C46:C51)</f>
        <v>0</v>
      </c>
      <c r="D45" s="15"/>
      <c r="E45" s="49"/>
      <c r="F45" s="49"/>
      <c r="G45" s="49"/>
      <c r="H45" s="49"/>
      <c r="I45" s="49"/>
      <c r="J45" s="49"/>
      <c r="K45" s="49"/>
      <c r="L45" s="49"/>
      <c r="M45" s="49"/>
      <c r="N45" s="49">
        <f t="shared" ref="N45" si="12">SUM(N46:N51)</f>
        <v>0</v>
      </c>
    </row>
    <row r="46" spans="1:14" ht="14.1" customHeight="1" x14ac:dyDescent="0.25">
      <c r="A46" s="32" t="s">
        <v>41</v>
      </c>
      <c r="B46" s="13">
        <v>0</v>
      </c>
      <c r="C46" s="13">
        <v>0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>
        <f t="shared" ref="N46:N51" si="13">+SUM(B46:M46)</f>
        <v>0</v>
      </c>
    </row>
    <row r="47" spans="1:14" ht="14.1" customHeight="1" x14ac:dyDescent="0.25">
      <c r="A47" s="32" t="s">
        <v>42</v>
      </c>
      <c r="B47" s="13">
        <v>0</v>
      </c>
      <c r="C47" s="13">
        <v>0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>
        <f t="shared" si="13"/>
        <v>0</v>
      </c>
    </row>
    <row r="48" spans="1:14" ht="14.1" customHeight="1" x14ac:dyDescent="0.25">
      <c r="A48" s="32" t="s">
        <v>43</v>
      </c>
      <c r="B48" s="13">
        <v>0</v>
      </c>
      <c r="C48" s="13">
        <v>0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>
        <f t="shared" si="13"/>
        <v>0</v>
      </c>
    </row>
    <row r="49" spans="1:14" ht="14.1" customHeight="1" x14ac:dyDescent="0.25">
      <c r="A49" s="32" t="s">
        <v>44</v>
      </c>
      <c r="B49" s="13">
        <v>0</v>
      </c>
      <c r="C49" s="13">
        <v>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>
        <f t="shared" si="13"/>
        <v>0</v>
      </c>
    </row>
    <row r="50" spans="1:14" ht="14.1" customHeight="1" x14ac:dyDescent="0.25">
      <c r="A50" s="32" t="s">
        <v>45</v>
      </c>
      <c r="B50" s="13">
        <v>0</v>
      </c>
      <c r="C50" s="13">
        <v>0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>
        <f t="shared" si="13"/>
        <v>0</v>
      </c>
    </row>
    <row r="51" spans="1:14" ht="14.1" customHeight="1" x14ac:dyDescent="0.25">
      <c r="A51" s="32" t="s">
        <v>46</v>
      </c>
      <c r="B51" s="13">
        <v>0</v>
      </c>
      <c r="C51" s="13">
        <v>0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>
        <f t="shared" si="13"/>
        <v>0</v>
      </c>
    </row>
    <row r="52" spans="1:14" ht="14.1" customHeight="1" x14ac:dyDescent="0.25">
      <c r="A52" s="31" t="s">
        <v>47</v>
      </c>
      <c r="B52" s="49">
        <f>SUM(B53:B61)</f>
        <v>3964899.51</v>
      </c>
      <c r="C52" s="49">
        <f t="shared" ref="C52" si="14">SUM(C53:C61)</f>
        <v>5744476.6600000001</v>
      </c>
      <c r="D52" s="15"/>
      <c r="E52" s="49"/>
      <c r="F52" s="49"/>
      <c r="G52" s="49"/>
      <c r="H52" s="49"/>
      <c r="I52" s="49"/>
      <c r="J52" s="49"/>
      <c r="K52" s="49"/>
      <c r="L52" s="49"/>
      <c r="M52" s="49"/>
      <c r="N52" s="15">
        <f t="shared" ref="N52" si="15">SUM(N53:N61)</f>
        <v>9709376.1700000018</v>
      </c>
    </row>
    <row r="53" spans="1:14" ht="14.1" customHeight="1" x14ac:dyDescent="0.25">
      <c r="A53" s="32" t="s">
        <v>48</v>
      </c>
      <c r="B53" s="13">
        <v>202780.48</v>
      </c>
      <c r="C53" s="13">
        <v>226321.1999999999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>
        <f t="shared" ref="N53:N61" si="16">+SUM(B53:M53)</f>
        <v>429101.67999999993</v>
      </c>
    </row>
    <row r="54" spans="1:14" ht="14.1" customHeight="1" x14ac:dyDescent="0.25">
      <c r="A54" s="32" t="s">
        <v>49</v>
      </c>
      <c r="B54" s="13">
        <v>149280</v>
      </c>
      <c r="C54" s="13">
        <v>147222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>
        <f t="shared" si="16"/>
        <v>296502</v>
      </c>
    </row>
    <row r="55" spans="1:14" ht="14.1" customHeight="1" x14ac:dyDescent="0.25">
      <c r="A55" s="32" t="s">
        <v>50</v>
      </c>
      <c r="B55" s="13">
        <v>18389</v>
      </c>
      <c r="C55" s="13">
        <v>0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>
        <f t="shared" si="16"/>
        <v>18389</v>
      </c>
    </row>
    <row r="56" spans="1:14" ht="14.1" customHeight="1" x14ac:dyDescent="0.25">
      <c r="A56" s="32" t="s">
        <v>51</v>
      </c>
      <c r="B56" s="13">
        <v>0</v>
      </c>
      <c r="C56" s="13">
        <v>0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>
        <f t="shared" si="16"/>
        <v>0</v>
      </c>
    </row>
    <row r="57" spans="1:14" ht="14.1" customHeight="1" x14ac:dyDescent="0.25">
      <c r="A57" s="32" t="s">
        <v>52</v>
      </c>
      <c r="B57" s="13">
        <v>116195.00999999998</v>
      </c>
      <c r="C57" s="13">
        <v>720115.61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>
        <f t="shared" si="16"/>
        <v>836310.62</v>
      </c>
    </row>
    <row r="58" spans="1:14" ht="14.1" customHeight="1" x14ac:dyDescent="0.25">
      <c r="A58" s="32" t="s">
        <v>53</v>
      </c>
      <c r="B58" s="13">
        <v>0</v>
      </c>
      <c r="C58" s="13">
        <v>0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>
        <f t="shared" si="16"/>
        <v>0</v>
      </c>
    </row>
    <row r="59" spans="1:14" ht="14.1" customHeight="1" x14ac:dyDescent="0.25">
      <c r="A59" s="32" t="s">
        <v>54</v>
      </c>
      <c r="B59" s="13">
        <v>0</v>
      </c>
      <c r="C59" s="13">
        <v>0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>
        <f t="shared" si="16"/>
        <v>0</v>
      </c>
    </row>
    <row r="60" spans="1:14" ht="14.1" customHeight="1" x14ac:dyDescent="0.25">
      <c r="A60" s="32" t="s">
        <v>55</v>
      </c>
      <c r="B60" s="13">
        <v>3478255.02</v>
      </c>
      <c r="C60" s="13">
        <v>4650817.8500000006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>
        <f t="shared" si="16"/>
        <v>8129072.870000001</v>
      </c>
    </row>
    <row r="61" spans="1:14" ht="14.1" customHeight="1" x14ac:dyDescent="0.25">
      <c r="A61" s="32" t="s">
        <v>56</v>
      </c>
      <c r="B61" s="13">
        <v>0</v>
      </c>
      <c r="C61" s="13">
        <v>0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>
        <f t="shared" si="16"/>
        <v>0</v>
      </c>
    </row>
    <row r="62" spans="1:14" ht="14.1" customHeight="1" x14ac:dyDescent="0.25">
      <c r="A62" s="31" t="s">
        <v>57</v>
      </c>
      <c r="B62" s="49">
        <f>SUM(B63:B66)</f>
        <v>0</v>
      </c>
      <c r="C62" s="49">
        <f t="shared" ref="C62" si="17">SUM(C63:C66)</f>
        <v>180002.52</v>
      </c>
      <c r="D62" s="15"/>
      <c r="E62" s="49"/>
      <c r="F62" s="49"/>
      <c r="G62" s="49"/>
      <c r="H62" s="49"/>
      <c r="I62" s="49"/>
      <c r="J62" s="49"/>
      <c r="K62" s="49"/>
      <c r="L62" s="49"/>
      <c r="M62" s="49"/>
      <c r="N62" s="15">
        <f t="shared" ref="N62" si="18">SUM(N63:N66)</f>
        <v>180002.52</v>
      </c>
    </row>
    <row r="63" spans="1:14" ht="14.1" customHeight="1" x14ac:dyDescent="0.25">
      <c r="A63" s="32" t="s">
        <v>58</v>
      </c>
      <c r="B63" s="13">
        <v>0</v>
      </c>
      <c r="C63" s="13">
        <v>180002.52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>
        <f>+SUM(B63:M63)</f>
        <v>180002.52</v>
      </c>
    </row>
    <row r="64" spans="1:14" ht="14.1" customHeight="1" x14ac:dyDescent="0.25">
      <c r="A64" s="32" t="s">
        <v>59</v>
      </c>
      <c r="B64" s="13">
        <v>0</v>
      </c>
      <c r="C64" s="13">
        <v>0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>
        <f t="shared" ref="N64:N66" si="19">+SUM(B64:M64)</f>
        <v>0</v>
      </c>
    </row>
    <row r="65" spans="1:14" ht="14.1" customHeight="1" x14ac:dyDescent="0.25">
      <c r="A65" s="32" t="s">
        <v>60</v>
      </c>
      <c r="B65" s="13">
        <v>0</v>
      </c>
      <c r="C65" s="13">
        <v>0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>
        <f t="shared" si="19"/>
        <v>0</v>
      </c>
    </row>
    <row r="66" spans="1:14" ht="14.1" customHeight="1" x14ac:dyDescent="0.25">
      <c r="A66" s="32" t="s">
        <v>61</v>
      </c>
      <c r="B66" s="13">
        <v>0</v>
      </c>
      <c r="C66" s="13">
        <v>0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>
        <f t="shared" si="19"/>
        <v>0</v>
      </c>
    </row>
    <row r="67" spans="1:14" ht="14.1" customHeight="1" x14ac:dyDescent="0.25">
      <c r="A67" s="31" t="s">
        <v>83</v>
      </c>
      <c r="B67" s="49">
        <f>SUM(B68:B69)</f>
        <v>0</v>
      </c>
      <c r="C67" s="49">
        <f t="shared" ref="C67" si="20">SUM(C68:C69)</f>
        <v>0</v>
      </c>
      <c r="D67" s="15"/>
      <c r="E67" s="49"/>
      <c r="F67" s="49"/>
      <c r="G67" s="49"/>
      <c r="H67" s="49"/>
      <c r="I67" s="49"/>
      <c r="J67" s="49"/>
      <c r="K67" s="49"/>
      <c r="L67" s="49"/>
      <c r="M67" s="49"/>
      <c r="N67" s="49">
        <f t="shared" ref="N67" si="21">SUM(N68:N69)</f>
        <v>0</v>
      </c>
    </row>
    <row r="68" spans="1:14" ht="14.1" customHeight="1" x14ac:dyDescent="0.25">
      <c r="A68" s="32" t="s">
        <v>84</v>
      </c>
      <c r="B68" s="13">
        <v>0</v>
      </c>
      <c r="C68" s="13">
        <v>0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>
        <v>0</v>
      </c>
    </row>
    <row r="69" spans="1:14" ht="14.1" customHeight="1" x14ac:dyDescent="0.25">
      <c r="A69" s="32" t="s">
        <v>85</v>
      </c>
      <c r="B69" s="13">
        <v>0</v>
      </c>
      <c r="C69" s="13">
        <v>0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>
        <v>0</v>
      </c>
    </row>
    <row r="70" spans="1:14" ht="14.1" customHeight="1" x14ac:dyDescent="0.25">
      <c r="A70" s="31" t="s">
        <v>86</v>
      </c>
      <c r="B70" s="49">
        <f>SUM(B71:B73)</f>
        <v>0</v>
      </c>
      <c r="C70" s="49">
        <f t="shared" ref="C70" si="22">SUM(C71:C73)</f>
        <v>0</v>
      </c>
      <c r="D70" s="15"/>
      <c r="E70" s="49"/>
      <c r="F70" s="49"/>
      <c r="G70" s="49"/>
      <c r="H70" s="49"/>
      <c r="I70" s="49"/>
      <c r="J70" s="49"/>
      <c r="K70" s="49"/>
      <c r="L70" s="49"/>
      <c r="M70" s="49"/>
      <c r="N70" s="49">
        <f t="shared" ref="N70" si="23">SUM(N71:N73)</f>
        <v>0</v>
      </c>
    </row>
    <row r="71" spans="1:14" ht="14.1" customHeight="1" x14ac:dyDescent="0.25">
      <c r="A71" s="32" t="s">
        <v>87</v>
      </c>
      <c r="B71" s="13">
        <v>0</v>
      </c>
      <c r="C71" s="13">
        <v>0</v>
      </c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>
        <v>0</v>
      </c>
    </row>
    <row r="72" spans="1:14" ht="14.1" customHeight="1" x14ac:dyDescent="0.25">
      <c r="A72" s="32" t="s">
        <v>88</v>
      </c>
      <c r="B72" s="13">
        <v>0</v>
      </c>
      <c r="C72" s="13">
        <v>0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>
        <v>0</v>
      </c>
    </row>
    <row r="73" spans="1:14" ht="14.1" customHeight="1" x14ac:dyDescent="0.25">
      <c r="A73" s="32" t="s">
        <v>89</v>
      </c>
      <c r="B73" s="13">
        <v>0</v>
      </c>
      <c r="C73" s="13">
        <v>0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>
        <v>0</v>
      </c>
    </row>
    <row r="74" spans="1:14" ht="14.1" customHeight="1" x14ac:dyDescent="0.25">
      <c r="A74" s="30" t="s">
        <v>62</v>
      </c>
      <c r="B74" s="16">
        <f t="shared" ref="B74:N74" si="24">SUM(B75,B78,B81)</f>
        <v>6890000</v>
      </c>
      <c r="C74" s="2">
        <f t="shared" si="24"/>
        <v>5865397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16">
        <f t="shared" si="24"/>
        <v>12755397</v>
      </c>
    </row>
    <row r="75" spans="1:14" ht="14.1" customHeight="1" x14ac:dyDescent="0.25">
      <c r="A75" s="31" t="s">
        <v>63</v>
      </c>
      <c r="B75" s="49">
        <f>SUM(B76:B77)</f>
        <v>6890000</v>
      </c>
      <c r="C75" s="49">
        <f t="shared" ref="C75" si="25">SUM(C76:C77)</f>
        <v>5865397</v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>
        <f t="shared" ref="N75" si="26">SUM(N76:N77)</f>
        <v>12755397</v>
      </c>
    </row>
    <row r="76" spans="1:14" ht="14.1" customHeight="1" x14ac:dyDescent="0.25">
      <c r="A76" s="32" t="s">
        <v>90</v>
      </c>
      <c r="B76" s="13">
        <v>6890000</v>
      </c>
      <c r="C76" s="13">
        <v>5865397</v>
      </c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>
        <f>+SUM(B76:M76)</f>
        <v>12755397</v>
      </c>
    </row>
    <row r="77" spans="1:14" ht="14.1" customHeight="1" x14ac:dyDescent="0.25">
      <c r="A77" s="32" t="s">
        <v>91</v>
      </c>
      <c r="B77" s="13">
        <v>0</v>
      </c>
      <c r="C77" s="13">
        <v>0</v>
      </c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>
        <f t="shared" ref="N77" si="27">+SUM(B77:M77)</f>
        <v>0</v>
      </c>
    </row>
    <row r="78" spans="1:14" ht="14.1" customHeight="1" x14ac:dyDescent="0.25">
      <c r="A78" s="31" t="s">
        <v>92</v>
      </c>
      <c r="B78" s="49">
        <f>SUM(B79:B80)</f>
        <v>0</v>
      </c>
      <c r="C78" s="49">
        <f t="shared" ref="C78" si="28">SUM(C79:C80)</f>
        <v>0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>
        <f t="shared" ref="N78" si="29">SUM(N79:N80)</f>
        <v>0</v>
      </c>
    </row>
    <row r="79" spans="1:14" ht="14.1" customHeight="1" x14ac:dyDescent="0.25">
      <c r="A79" s="32" t="s">
        <v>93</v>
      </c>
      <c r="B79" s="13">
        <v>0</v>
      </c>
      <c r="C79" s="13">
        <v>0</v>
      </c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>
        <v>0</v>
      </c>
    </row>
    <row r="80" spans="1:14" ht="14.1" customHeight="1" x14ac:dyDescent="0.25">
      <c r="A80" s="32" t="s">
        <v>94</v>
      </c>
      <c r="B80" s="13">
        <v>0</v>
      </c>
      <c r="C80" s="13">
        <v>0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>
        <v>0</v>
      </c>
    </row>
    <row r="81" spans="1:14" ht="14.1" customHeight="1" x14ac:dyDescent="0.25">
      <c r="A81" s="31" t="s">
        <v>95</v>
      </c>
      <c r="B81" s="49">
        <f>SUM(B82)</f>
        <v>0</v>
      </c>
      <c r="C81" s="49">
        <f t="shared" ref="C81" si="30">SUM(C82)</f>
        <v>0</v>
      </c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>
        <f t="shared" ref="N81" si="31">SUM(N82)</f>
        <v>0</v>
      </c>
    </row>
    <row r="82" spans="1:14" ht="14.1" customHeight="1" x14ac:dyDescent="0.25">
      <c r="A82" s="32" t="s">
        <v>96</v>
      </c>
      <c r="B82" s="13">
        <v>0</v>
      </c>
      <c r="C82" s="13">
        <v>0</v>
      </c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>
        <v>0</v>
      </c>
    </row>
    <row r="83" spans="1:14" ht="14.1" customHeight="1" x14ac:dyDescent="0.25">
      <c r="A83" s="12" t="s">
        <v>82</v>
      </c>
      <c r="B83" s="17">
        <f t="shared" ref="B83:C83" si="32">SUM(B9,B74)</f>
        <v>217872330.85000002</v>
      </c>
      <c r="C83" s="17">
        <f t="shared" si="32"/>
        <v>238362254.42000002</v>
      </c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>
        <f>+SUM(B83:M83)</f>
        <v>456234585.27000004</v>
      </c>
    </row>
    <row r="84" spans="1:14" ht="14.1" customHeight="1" x14ac:dyDescent="0.25">
      <c r="A84" s="70" t="s">
        <v>103</v>
      </c>
      <c r="B84" s="13"/>
      <c r="C84" s="13"/>
      <c r="D84" s="13"/>
      <c r="E84" s="13"/>
      <c r="F84" s="13"/>
      <c r="H84" s="14"/>
    </row>
    <row r="85" spans="1:14" ht="14.1" customHeight="1" x14ac:dyDescent="0.25">
      <c r="A85" s="70" t="s">
        <v>104</v>
      </c>
      <c r="B85" s="13"/>
      <c r="C85" s="13"/>
      <c r="D85" s="13"/>
      <c r="E85" s="13"/>
      <c r="F85" s="13"/>
      <c r="K85" s="14"/>
      <c r="L85" s="14"/>
      <c r="M85" s="14"/>
    </row>
    <row r="86" spans="1:14" ht="14.1" customHeight="1" x14ac:dyDescent="0.25">
      <c r="A86" s="70" t="s">
        <v>105</v>
      </c>
      <c r="B86" s="13"/>
      <c r="C86" s="13"/>
      <c r="D86" s="13"/>
      <c r="E86" s="13"/>
      <c r="F86" s="13"/>
      <c r="H86" s="14"/>
      <c r="L86" s="14"/>
      <c r="M86" s="14"/>
    </row>
    <row r="87" spans="1:14" ht="14.1" customHeight="1" x14ac:dyDescent="0.25">
      <c r="A87" s="70" t="s">
        <v>106</v>
      </c>
      <c r="B87" s="13"/>
      <c r="C87" s="13"/>
      <c r="D87" s="13"/>
      <c r="E87" s="13"/>
      <c r="F87" s="13"/>
      <c r="K87" s="14"/>
      <c r="L87" s="14"/>
      <c r="M87" s="14"/>
    </row>
    <row r="88" spans="1:14" ht="14.1" customHeight="1" x14ac:dyDescent="0.25">
      <c r="B88" s="13"/>
      <c r="C88" s="13"/>
      <c r="D88" s="13"/>
      <c r="E88" s="13"/>
      <c r="F88" s="13"/>
    </row>
    <row r="89" spans="1:14" ht="14.1" customHeight="1" x14ac:dyDescent="0.25">
      <c r="B89" s="13"/>
      <c r="C89" s="13"/>
      <c r="D89" s="13"/>
      <c r="E89" s="13"/>
      <c r="F89" s="13"/>
    </row>
    <row r="90" spans="1:14" ht="14.1" customHeight="1" x14ac:dyDescent="0.25">
      <c r="B90" s="13"/>
      <c r="C90" s="13"/>
      <c r="D90" s="13"/>
      <c r="E90" s="13"/>
      <c r="F90" s="13"/>
    </row>
    <row r="91" spans="1:14" ht="14.1" customHeight="1" x14ac:dyDescent="0.25">
      <c r="B91" s="13"/>
      <c r="C91" s="13"/>
      <c r="D91" s="13"/>
      <c r="E91" s="13"/>
      <c r="F91" s="13"/>
    </row>
    <row r="92" spans="1:14" ht="14.1" customHeight="1" x14ac:dyDescent="0.25">
      <c r="B92" s="13"/>
      <c r="C92" s="13"/>
      <c r="D92" s="13"/>
      <c r="E92" s="13"/>
      <c r="F92" s="13"/>
    </row>
    <row r="93" spans="1:14" ht="14.1" customHeight="1" x14ac:dyDescent="0.25">
      <c r="B93" s="13"/>
      <c r="C93" s="13"/>
      <c r="D93" s="13"/>
      <c r="E93" s="13"/>
      <c r="F93" s="13"/>
    </row>
    <row r="94" spans="1:14" ht="14.1" customHeight="1" x14ac:dyDescent="0.25">
      <c r="B94" s="13"/>
      <c r="C94" s="13"/>
      <c r="D94" s="13"/>
      <c r="E94" s="13"/>
      <c r="F94" s="13"/>
    </row>
    <row r="95" spans="1:14" ht="14.1" customHeight="1" x14ac:dyDescent="0.25">
      <c r="B95" s="13"/>
      <c r="C95" s="13"/>
      <c r="D95" s="13"/>
      <c r="E95" s="13"/>
      <c r="F95" s="13"/>
    </row>
    <row r="96" spans="1:14" ht="14.1" customHeight="1" x14ac:dyDescent="0.25">
      <c r="B96" s="13"/>
      <c r="C96" s="13"/>
      <c r="D96" s="13"/>
      <c r="E96" s="13"/>
      <c r="F96" s="13"/>
    </row>
    <row r="97" spans="2:6" ht="14.1" customHeight="1" x14ac:dyDescent="0.25">
      <c r="B97" s="13"/>
      <c r="C97" s="13"/>
      <c r="D97" s="13"/>
      <c r="E97" s="13"/>
      <c r="F97" s="13"/>
    </row>
    <row r="98" spans="2:6" ht="14.1" customHeight="1" x14ac:dyDescent="0.25">
      <c r="B98" s="13"/>
      <c r="C98" s="13"/>
      <c r="D98" s="13"/>
      <c r="E98" s="13"/>
      <c r="F98" s="13"/>
    </row>
    <row r="99" spans="2:6" ht="14.1" customHeight="1" x14ac:dyDescent="0.25">
      <c r="B99" s="13"/>
      <c r="C99" s="13"/>
      <c r="D99" s="13"/>
      <c r="E99" s="13"/>
      <c r="F99" s="13"/>
    </row>
    <row r="100" spans="2:6" ht="14.1" customHeight="1" x14ac:dyDescent="0.25">
      <c r="B100" s="13"/>
      <c r="C100" s="13"/>
      <c r="D100" s="13"/>
      <c r="E100" s="13"/>
      <c r="F100" s="13"/>
    </row>
    <row r="101" spans="2:6" ht="14.1" customHeight="1" x14ac:dyDescent="0.25">
      <c r="B101" s="13"/>
      <c r="C101" s="13"/>
      <c r="D101" s="13"/>
      <c r="E101" s="13"/>
      <c r="F101" s="13"/>
    </row>
    <row r="102" spans="2:6" ht="14.1" customHeight="1" x14ac:dyDescent="0.25">
      <c r="B102" s="13"/>
      <c r="C102" s="13"/>
      <c r="D102" s="13"/>
      <c r="E102" s="13"/>
      <c r="F102" s="13"/>
    </row>
    <row r="103" spans="2:6" ht="14.1" customHeight="1" x14ac:dyDescent="0.25">
      <c r="B103" s="13"/>
      <c r="C103" s="13"/>
      <c r="D103" s="13"/>
      <c r="E103" s="13"/>
      <c r="F103" s="13"/>
    </row>
    <row r="104" spans="2:6" ht="14.1" customHeight="1" x14ac:dyDescent="0.25">
      <c r="B104" s="13"/>
      <c r="C104" s="13"/>
      <c r="D104" s="13"/>
      <c r="E104" s="13"/>
      <c r="F104" s="13"/>
    </row>
    <row r="105" spans="2:6" ht="14.1" customHeight="1" x14ac:dyDescent="0.25">
      <c r="B105" s="13"/>
      <c r="C105" s="13"/>
      <c r="D105" s="13"/>
      <c r="E105" s="13"/>
      <c r="F105" s="13"/>
    </row>
    <row r="106" spans="2:6" ht="14.1" customHeight="1" x14ac:dyDescent="0.25">
      <c r="B106" s="13"/>
      <c r="C106" s="13"/>
      <c r="D106" s="13"/>
      <c r="E106" s="13"/>
      <c r="F106" s="13"/>
    </row>
    <row r="107" spans="2:6" ht="14.1" customHeight="1" x14ac:dyDescent="0.25">
      <c r="B107" s="13"/>
      <c r="C107" s="13"/>
      <c r="D107" s="13"/>
      <c r="E107" s="13"/>
      <c r="F107" s="13"/>
    </row>
    <row r="108" spans="2:6" ht="14.1" customHeight="1" x14ac:dyDescent="0.25">
      <c r="B108" s="13"/>
      <c r="C108" s="13"/>
      <c r="D108" s="13"/>
      <c r="E108" s="13"/>
      <c r="F108" s="13"/>
    </row>
    <row r="109" spans="2:6" ht="14.1" customHeight="1" x14ac:dyDescent="0.25">
      <c r="B109" s="13"/>
      <c r="C109" s="13"/>
      <c r="D109" s="13"/>
      <c r="E109" s="13"/>
      <c r="F109" s="13"/>
    </row>
    <row r="110" spans="2:6" ht="14.1" customHeight="1" x14ac:dyDescent="0.25">
      <c r="B110" s="13"/>
      <c r="C110" s="13"/>
      <c r="D110" s="13"/>
      <c r="E110" s="13"/>
      <c r="F110" s="13"/>
    </row>
    <row r="111" spans="2:6" ht="14.1" customHeight="1" x14ac:dyDescent="0.25">
      <c r="B111" s="13"/>
      <c r="C111" s="13"/>
      <c r="D111" s="13"/>
      <c r="E111" s="13"/>
      <c r="F111" s="13"/>
    </row>
    <row r="112" spans="2:6" ht="14.1" customHeight="1" x14ac:dyDescent="0.25">
      <c r="B112" s="13"/>
      <c r="C112" s="13"/>
      <c r="D112" s="13"/>
      <c r="E112" s="13"/>
      <c r="F112" s="13"/>
    </row>
    <row r="113" spans="1:12" ht="14.1" customHeight="1" x14ac:dyDescent="0.25">
      <c r="B113" s="13"/>
      <c r="C113" s="13"/>
      <c r="D113" s="13"/>
      <c r="E113" s="13"/>
      <c r="F113" s="13"/>
    </row>
    <row r="114" spans="1:12" ht="14.1" customHeight="1" x14ac:dyDescent="0.25">
      <c r="B114" s="13"/>
      <c r="C114" s="13"/>
      <c r="D114" s="13"/>
      <c r="E114" s="13"/>
      <c r="F114" s="13"/>
    </row>
    <row r="115" spans="1:12" ht="14.1" customHeight="1" x14ac:dyDescent="0.25">
      <c r="B115" s="13"/>
      <c r="C115" s="13"/>
      <c r="D115" s="13"/>
      <c r="E115" s="13"/>
      <c r="F115" s="13"/>
    </row>
    <row r="116" spans="1:12" x14ac:dyDescent="0.25">
      <c r="A116" s="38" t="s">
        <v>99</v>
      </c>
      <c r="G116" s="69" t="s">
        <v>100</v>
      </c>
      <c r="H116" s="69"/>
      <c r="I116" s="69"/>
      <c r="J116" s="69"/>
    </row>
    <row r="117" spans="1:12" ht="12.95" customHeight="1" x14ac:dyDescent="0.25">
      <c r="A117" s="33" t="s">
        <v>80</v>
      </c>
      <c r="G117" s="68" t="s">
        <v>102</v>
      </c>
      <c r="H117" s="68"/>
      <c r="I117" s="68"/>
      <c r="J117" s="68"/>
      <c r="K117" s="10"/>
      <c r="L117" s="10"/>
    </row>
    <row r="119" spans="1:12" x14ac:dyDescent="0.25">
      <c r="A119"/>
    </row>
    <row r="120" spans="1:12" x14ac:dyDescent="0.25">
      <c r="A120"/>
    </row>
    <row r="121" spans="1:12" x14ac:dyDescent="0.25">
      <c r="A121"/>
    </row>
    <row r="122" spans="1:12" x14ac:dyDescent="0.25">
      <c r="A122"/>
    </row>
    <row r="123" spans="1:12" x14ac:dyDescent="0.25">
      <c r="A123" s="18"/>
    </row>
    <row r="124" spans="1:12" ht="15.75" x14ac:dyDescent="0.25">
      <c r="A124" s="19"/>
    </row>
  </sheetData>
  <mergeCells count="6">
    <mergeCell ref="G117:J117"/>
    <mergeCell ref="A3:N3"/>
    <mergeCell ref="A4:N4"/>
    <mergeCell ref="A5:N5"/>
    <mergeCell ref="A6:N6"/>
    <mergeCell ref="G116:J116"/>
  </mergeCells>
  <printOptions horizontalCentered="1"/>
  <pageMargins left="0.19685039370078741" right="0.19685039370078741" top="0.19685039370078741" bottom="3.937007874015748E-2" header="0.31496062992125984" footer="0.31496062992125984"/>
  <pageSetup scale="35" orientation="landscape" r:id="rId1"/>
  <ignoredErrors>
    <ignoredError sqref="N16 N26 N36 N52 N62 N4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34CB857-9B95-4733-82A4-6024BCBC7E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481C41-2472-4FC2-9AD0-DC2E4F796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P2 Presupuesto Aprobado-Ejec </vt:lpstr>
      <vt:lpstr>P3 Ejecucion</vt:lpstr>
      <vt:lpstr>'P2 Presupuesto Aprobado-Ejec '!Print_Area</vt:lpstr>
      <vt:lpstr>'P3 Ejecucion'!Print_Area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Emmanuel Rubio Pacheco</cp:lastModifiedBy>
  <cp:revision/>
  <cp:lastPrinted>2025-03-19T19:53:13Z</cp:lastPrinted>
  <dcterms:created xsi:type="dcterms:W3CDTF">2021-07-29T18:58:50Z</dcterms:created>
  <dcterms:modified xsi:type="dcterms:W3CDTF">2025-03-19T19:53:24Z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